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19200" windowHeight="12135"/>
  </bookViews>
  <sheets>
    <sheet name="活動流程總表" sheetId="11" r:id="rId1"/>
    <sheet name="報到(演、朗)" sheetId="9" r:id="rId2"/>
    <sheet name="報到(作、字、寫)" sheetId="10" r:id="rId3"/>
    <sheet name="人數統計" sheetId="15" r:id="rId4"/>
    <sheet name="各校與餐盒數" sheetId="17" r:id="rId5"/>
  </sheets>
  <definedNames>
    <definedName name="_xlnm.Print_Area" localSheetId="0">活動流程總表!$A$1:$L$36</definedName>
    <definedName name="_xlnm.Print_Area" localSheetId="1">'報到(演、朗)'!$A$1:$I$136</definedName>
    <definedName name="_xlnm.Print_Titles" localSheetId="2">'報到(作、字、寫)'!$1:$2</definedName>
    <definedName name="_xlnm.Print_Titles" localSheetId="1">'報到(演、朗)'!$1:$2</definedName>
  </definedNames>
  <calcPr calcId="162913"/>
</workbook>
</file>

<file path=xl/calcChain.xml><?xml version="1.0" encoding="utf-8"?>
<calcChain xmlns="http://schemas.openxmlformats.org/spreadsheetml/2006/main">
  <c r="G13" i="17" l="1"/>
  <c r="F12" i="17"/>
  <c r="F90" i="10" l="1"/>
  <c r="F91" i="10" s="1"/>
  <c r="F92" i="10" s="1"/>
  <c r="F93" i="10" s="1"/>
  <c r="F94" i="10" s="1"/>
  <c r="F95" i="10" s="1"/>
  <c r="F96" i="10" s="1"/>
  <c r="F97" i="10" s="1"/>
  <c r="F98" i="10" s="1"/>
  <c r="F99" i="10" s="1"/>
  <c r="F100" i="10" s="1"/>
  <c r="F101" i="10" s="1"/>
  <c r="F102" i="10" s="1"/>
  <c r="F103" i="10" s="1"/>
  <c r="G90" i="10"/>
  <c r="H90" i="10"/>
  <c r="J90" i="10"/>
  <c r="J91" i="10" s="1"/>
  <c r="J92" i="10" s="1"/>
  <c r="J93" i="10" s="1"/>
  <c r="J94" i="10" s="1"/>
  <c r="J95" i="10" s="1"/>
  <c r="J96" i="10" s="1"/>
  <c r="J97" i="10" s="1"/>
  <c r="J98" i="10" s="1"/>
  <c r="J99" i="10" s="1"/>
  <c r="J100" i="10" s="1"/>
  <c r="J101" i="10" s="1"/>
  <c r="J102" i="10" s="1"/>
  <c r="J103" i="10" s="1"/>
  <c r="G91" i="10"/>
  <c r="H91" i="10"/>
  <c r="H92" i="10" s="1"/>
  <c r="H93" i="10" s="1"/>
  <c r="H94" i="10" s="1"/>
  <c r="H95" i="10" s="1"/>
  <c r="H96" i="10" s="1"/>
  <c r="H97" i="10" s="1"/>
  <c r="H98" i="10" s="1"/>
  <c r="H99" i="10" s="1"/>
  <c r="H100" i="10" s="1"/>
  <c r="H101" i="10" s="1"/>
  <c r="H102" i="10" s="1"/>
  <c r="H103" i="10" s="1"/>
  <c r="G92" i="10"/>
  <c r="G93" i="10" s="1"/>
  <c r="G94" i="10" s="1"/>
  <c r="G95" i="10" s="1"/>
  <c r="G96" i="10" s="1"/>
  <c r="G97" i="10" s="1"/>
  <c r="G98" i="10" s="1"/>
  <c r="G99" i="10" s="1"/>
  <c r="G100" i="10" s="1"/>
  <c r="G101" i="10" s="1"/>
  <c r="G102" i="10" s="1"/>
  <c r="G103" i="10" s="1"/>
  <c r="F78" i="10"/>
  <c r="F79" i="10" s="1"/>
  <c r="F80" i="10" s="1"/>
  <c r="F81" i="10" s="1"/>
  <c r="F82" i="10" s="1"/>
  <c r="F83" i="10" s="1"/>
  <c r="F84" i="10" s="1"/>
  <c r="F85" i="10" s="1"/>
  <c r="F86" i="10" s="1"/>
  <c r="F87" i="10" s="1"/>
  <c r="F88" i="10" s="1"/>
  <c r="F89" i="10" s="1"/>
  <c r="G78" i="10"/>
  <c r="H78" i="10"/>
  <c r="H79" i="10" s="1"/>
  <c r="H80" i="10" s="1"/>
  <c r="H81" i="10" s="1"/>
  <c r="H82" i="10" s="1"/>
  <c r="H83" i="10" s="1"/>
  <c r="H84" i="10" s="1"/>
  <c r="H85" i="10" s="1"/>
  <c r="H86" i="10" s="1"/>
  <c r="H87" i="10" s="1"/>
  <c r="H88" i="10" s="1"/>
  <c r="H89" i="10" s="1"/>
  <c r="J78" i="10"/>
  <c r="J79" i="10" s="1"/>
  <c r="J80" i="10" s="1"/>
  <c r="J81" i="10" s="1"/>
  <c r="J82" i="10" s="1"/>
  <c r="J83" i="10" s="1"/>
  <c r="J84" i="10" s="1"/>
  <c r="J85" i="10" s="1"/>
  <c r="J86" i="10" s="1"/>
  <c r="J87" i="10" s="1"/>
  <c r="J88" i="10" s="1"/>
  <c r="J89" i="10" s="1"/>
  <c r="G79" i="10"/>
  <c r="G80" i="10" s="1"/>
  <c r="G81" i="10" s="1"/>
  <c r="G82" i="10" s="1"/>
  <c r="G83" i="10" s="1"/>
  <c r="G84" i="10" s="1"/>
  <c r="G85" i="10" s="1"/>
  <c r="G86" i="10" s="1"/>
  <c r="G87" i="10" s="1"/>
  <c r="G88" i="10" s="1"/>
  <c r="G89" i="10" s="1"/>
  <c r="J77" i="10"/>
  <c r="H77" i="10"/>
  <c r="G77" i="10"/>
  <c r="F77" i="10"/>
  <c r="J76" i="10"/>
  <c r="H76" i="10"/>
  <c r="G76" i="10"/>
  <c r="F76" i="10"/>
  <c r="F52" i="10"/>
  <c r="F53" i="10" s="1"/>
  <c r="F54" i="10" s="1"/>
  <c r="F55" i="10" s="1"/>
  <c r="F56" i="10" s="1"/>
  <c r="F57" i="10" s="1"/>
  <c r="F58" i="10" s="1"/>
  <c r="F59" i="10" s="1"/>
  <c r="F60" i="10" s="1"/>
  <c r="F61" i="10" s="1"/>
  <c r="F62" i="10" s="1"/>
  <c r="F63" i="10" s="1"/>
  <c r="F64" i="10" s="1"/>
  <c r="F65" i="10" s="1"/>
  <c r="F66" i="10" s="1"/>
  <c r="F67" i="10" s="1"/>
  <c r="F68" i="10" s="1"/>
  <c r="F69" i="10" s="1"/>
  <c r="F70" i="10" s="1"/>
  <c r="F71" i="10" s="1"/>
  <c r="F72" i="10" s="1"/>
  <c r="F73" i="10" s="1"/>
  <c r="F74" i="10" s="1"/>
  <c r="F75" i="10" s="1"/>
  <c r="G52" i="10"/>
  <c r="H52" i="10"/>
  <c r="J52" i="10"/>
  <c r="G53" i="10"/>
  <c r="G54" i="10" s="1"/>
  <c r="G55" i="10" s="1"/>
  <c r="G56" i="10" s="1"/>
  <c r="G57" i="10" s="1"/>
  <c r="G58" i="10" s="1"/>
  <c r="G59" i="10" s="1"/>
  <c r="G60" i="10" s="1"/>
  <c r="G61" i="10" s="1"/>
  <c r="G62" i="10" s="1"/>
  <c r="G63" i="10" s="1"/>
  <c r="G64" i="10" s="1"/>
  <c r="G65" i="10" s="1"/>
  <c r="G66" i="10" s="1"/>
  <c r="G67" i="10" s="1"/>
  <c r="G68" i="10" s="1"/>
  <c r="G69" i="10" s="1"/>
  <c r="G70" i="10" s="1"/>
  <c r="G71" i="10" s="1"/>
  <c r="G72" i="10" s="1"/>
  <c r="G73" i="10" s="1"/>
  <c r="G74" i="10" s="1"/>
  <c r="G75" i="10" s="1"/>
  <c r="H53" i="10"/>
  <c r="H54" i="10" s="1"/>
  <c r="H55" i="10" s="1"/>
  <c r="H56" i="10" s="1"/>
  <c r="H57" i="10" s="1"/>
  <c r="H58" i="10" s="1"/>
  <c r="H59" i="10" s="1"/>
  <c r="H60" i="10" s="1"/>
  <c r="H61" i="10" s="1"/>
  <c r="H62" i="10" s="1"/>
  <c r="H63" i="10" s="1"/>
  <c r="H64" i="10" s="1"/>
  <c r="H65" i="10" s="1"/>
  <c r="H66" i="10" s="1"/>
  <c r="H67" i="10" s="1"/>
  <c r="H68" i="10" s="1"/>
  <c r="H69" i="10" s="1"/>
  <c r="H70" i="10" s="1"/>
  <c r="H71" i="10" s="1"/>
  <c r="H72" i="10" s="1"/>
  <c r="H73" i="10" s="1"/>
  <c r="H74" i="10" s="1"/>
  <c r="H75" i="10" s="1"/>
  <c r="J53" i="10"/>
  <c r="J54" i="10"/>
  <c r="J55" i="10" s="1"/>
  <c r="J56" i="10" s="1"/>
  <c r="J57" i="10" s="1"/>
  <c r="J58" i="10" s="1"/>
  <c r="J59" i="10" s="1"/>
  <c r="J60" i="10" s="1"/>
  <c r="J61" i="10" s="1"/>
  <c r="J62" i="10" s="1"/>
  <c r="J63" i="10" s="1"/>
  <c r="J64" i="10" s="1"/>
  <c r="J65" i="10" s="1"/>
  <c r="J66" i="10" s="1"/>
  <c r="J67" i="10" s="1"/>
  <c r="J68" i="10" s="1"/>
  <c r="J69" i="10" s="1"/>
  <c r="J70" i="10" s="1"/>
  <c r="J71" i="10" s="1"/>
  <c r="J72" i="10" s="1"/>
  <c r="J73" i="10" s="1"/>
  <c r="J74" i="10" s="1"/>
  <c r="J75" i="10" s="1"/>
  <c r="J51" i="10"/>
  <c r="H51" i="10"/>
  <c r="G51" i="10"/>
  <c r="F51" i="10"/>
  <c r="J50" i="10"/>
  <c r="H50" i="10"/>
  <c r="G50" i="10"/>
  <c r="F50" i="10"/>
  <c r="F46" i="10"/>
  <c r="F47" i="10" s="1"/>
  <c r="F48" i="10" s="1"/>
  <c r="F49" i="10" s="1"/>
  <c r="G46" i="10"/>
  <c r="H46" i="10"/>
  <c r="H47" i="10" s="1"/>
  <c r="H48" i="10" s="1"/>
  <c r="H49" i="10" s="1"/>
  <c r="J46" i="10"/>
  <c r="G47" i="10"/>
  <c r="G48" i="10" s="1"/>
  <c r="G49" i="10" s="1"/>
  <c r="J47" i="10"/>
  <c r="J48" i="10"/>
  <c r="J49" i="10" s="1"/>
  <c r="F39" i="10"/>
  <c r="G39" i="10"/>
  <c r="H39" i="10"/>
  <c r="H40" i="10" s="1"/>
  <c r="H41" i="10" s="1"/>
  <c r="H42" i="10" s="1"/>
  <c r="H43" i="10" s="1"/>
  <c r="H44" i="10" s="1"/>
  <c r="H45" i="10" s="1"/>
  <c r="J39" i="10"/>
  <c r="J40" i="10" s="1"/>
  <c r="J41" i="10" s="1"/>
  <c r="J42" i="10" s="1"/>
  <c r="J43" i="10" s="1"/>
  <c r="J44" i="10" s="1"/>
  <c r="J45" i="10" s="1"/>
  <c r="F40" i="10"/>
  <c r="F41" i="10" s="1"/>
  <c r="F42" i="10" s="1"/>
  <c r="F43" i="10" s="1"/>
  <c r="F44" i="10" s="1"/>
  <c r="F45" i="10" s="1"/>
  <c r="G40" i="10"/>
  <c r="G41" i="10" s="1"/>
  <c r="G42" i="10" s="1"/>
  <c r="G43" i="10" s="1"/>
  <c r="G44" i="10" s="1"/>
  <c r="G45" i="10" s="1"/>
  <c r="F32" i="10"/>
  <c r="F33" i="10" s="1"/>
  <c r="F34" i="10" s="1"/>
  <c r="F35" i="10" s="1"/>
  <c r="F36" i="10" s="1"/>
  <c r="F37" i="10" s="1"/>
  <c r="F38" i="10" s="1"/>
  <c r="G32" i="10"/>
  <c r="G33" i="10" s="1"/>
  <c r="G34" i="10" s="1"/>
  <c r="G35" i="10" s="1"/>
  <c r="G36" i="10" s="1"/>
  <c r="G37" i="10" s="1"/>
  <c r="G38" i="10" s="1"/>
  <c r="H32" i="10"/>
  <c r="H33" i="10" s="1"/>
  <c r="H34" i="10" s="1"/>
  <c r="H35" i="10" s="1"/>
  <c r="H36" i="10" s="1"/>
  <c r="H37" i="10" s="1"/>
  <c r="H38" i="10" s="1"/>
  <c r="J32" i="10"/>
  <c r="J33" i="10" s="1"/>
  <c r="J34" i="10" s="1"/>
  <c r="J35" i="10" s="1"/>
  <c r="J36" i="10" s="1"/>
  <c r="J37" i="10" s="1"/>
  <c r="J38" i="10" s="1"/>
  <c r="F27" i="10"/>
  <c r="F28" i="10" s="1"/>
  <c r="F29" i="10" s="1"/>
  <c r="F30" i="10" s="1"/>
  <c r="F31" i="10" s="1"/>
  <c r="G27" i="10"/>
  <c r="G28" i="10" s="1"/>
  <c r="G29" i="10" s="1"/>
  <c r="G30" i="10" s="1"/>
  <c r="G31" i="10" s="1"/>
  <c r="H27" i="10"/>
  <c r="H28" i="10" s="1"/>
  <c r="H29" i="10" s="1"/>
  <c r="H30" i="10" s="1"/>
  <c r="H31" i="10" s="1"/>
  <c r="J27" i="10"/>
  <c r="J28" i="10"/>
  <c r="J29" i="10" s="1"/>
  <c r="J30" i="10" s="1"/>
  <c r="J31" i="10" s="1"/>
  <c r="J26" i="10"/>
  <c r="H26" i="10"/>
  <c r="G26" i="10"/>
  <c r="F26" i="10"/>
  <c r="J25" i="10"/>
  <c r="H25" i="10"/>
  <c r="G25" i="10"/>
  <c r="F25" i="10"/>
  <c r="F124" i="9"/>
  <c r="F125" i="9"/>
  <c r="F123" i="9"/>
  <c r="F120" i="9"/>
  <c r="F105" i="9"/>
  <c r="F106" i="9"/>
  <c r="F107" i="9"/>
  <c r="F108" i="9"/>
  <c r="G83" i="9"/>
  <c r="G84" i="9"/>
  <c r="F80" i="9"/>
  <c r="G80" i="9"/>
  <c r="F81" i="9"/>
  <c r="G81" i="9"/>
  <c r="G82" i="9" s="1"/>
  <c r="F82" i="9"/>
  <c r="F83" i="9"/>
  <c r="F84" i="9"/>
  <c r="F35" i="9"/>
  <c r="F37" i="9" s="1"/>
  <c r="G27" i="9"/>
  <c r="G28" i="9" s="1"/>
  <c r="G29" i="9" s="1"/>
  <c r="G30" i="9" s="1"/>
  <c r="G31" i="9" s="1"/>
  <c r="G32" i="9" s="1"/>
  <c r="G33" i="9" s="1"/>
  <c r="G34" i="9" s="1"/>
  <c r="F28" i="9"/>
  <c r="F29" i="9"/>
  <c r="F30" i="9"/>
  <c r="F31" i="9"/>
  <c r="F32" i="9"/>
  <c r="F33" i="9"/>
  <c r="F34" i="9"/>
  <c r="G21" i="11"/>
  <c r="G20" i="11"/>
  <c r="G18" i="11"/>
  <c r="G17" i="11"/>
  <c r="G8" i="11"/>
  <c r="G4" i="17"/>
  <c r="F4" i="17"/>
  <c r="F5" i="17"/>
  <c r="G5" i="17" s="1"/>
  <c r="F6" i="17"/>
  <c r="G6" i="17" s="1"/>
  <c r="F7" i="17"/>
  <c r="G7" i="17" s="1"/>
  <c r="F8" i="17"/>
  <c r="G8" i="17" s="1"/>
  <c r="F9" i="17"/>
  <c r="G9" i="17" s="1"/>
  <c r="F10" i="17"/>
  <c r="G10" i="17" s="1"/>
  <c r="F11" i="17"/>
  <c r="G11" i="17" s="1"/>
  <c r="F3" i="17"/>
  <c r="G3" i="17"/>
  <c r="E27" i="15"/>
  <c r="F36" i="9" l="1"/>
  <c r="E6" i="15"/>
  <c r="E9" i="15"/>
  <c r="E12" i="15"/>
  <c r="E15" i="15"/>
  <c r="E18" i="15"/>
  <c r="E21" i="15"/>
  <c r="E24" i="15"/>
  <c r="E30" i="15"/>
  <c r="E33" i="15"/>
  <c r="E3" i="15"/>
  <c r="H4" i="10"/>
  <c r="J4" i="10"/>
  <c r="H5" i="10"/>
  <c r="J5" i="10"/>
  <c r="H6" i="10"/>
  <c r="J6" i="10"/>
  <c r="H7" i="10"/>
  <c r="J7" i="10"/>
  <c r="H8" i="10"/>
  <c r="J8" i="10"/>
  <c r="H9" i="10"/>
  <c r="J9" i="10"/>
  <c r="H10" i="10"/>
  <c r="J10" i="10"/>
  <c r="H11" i="10"/>
  <c r="J11" i="10"/>
  <c r="H12" i="10"/>
  <c r="J12" i="10"/>
  <c r="H13" i="10"/>
  <c r="J13" i="10"/>
  <c r="H14" i="10"/>
  <c r="J14" i="10"/>
  <c r="H15" i="10"/>
  <c r="J15" i="10"/>
  <c r="H16" i="10"/>
  <c r="J16" i="10"/>
  <c r="H17" i="10"/>
  <c r="J17" i="10"/>
  <c r="H18" i="10"/>
  <c r="J18" i="10"/>
  <c r="H19" i="10"/>
  <c r="J19" i="10"/>
  <c r="H20" i="10"/>
  <c r="J20" i="10"/>
  <c r="H21" i="10"/>
  <c r="J21" i="10"/>
  <c r="H22" i="10"/>
  <c r="J22" i="10"/>
  <c r="H23" i="10"/>
  <c r="J23" i="10"/>
  <c r="H24" i="10"/>
  <c r="J24" i="10"/>
  <c r="J3" i="10"/>
  <c r="H3" i="10"/>
  <c r="G4" i="10"/>
  <c r="G5" i="10"/>
  <c r="G6" i="10"/>
  <c r="G7" i="10"/>
  <c r="G8" i="10"/>
  <c r="G9" i="10"/>
  <c r="G10" i="10"/>
  <c r="G11" i="10"/>
  <c r="G12" i="10"/>
  <c r="G13" i="10"/>
  <c r="G14" i="10"/>
  <c r="G15" i="10"/>
  <c r="G16" i="10"/>
  <c r="G17" i="10"/>
  <c r="G18" i="10"/>
  <c r="G19" i="10"/>
  <c r="G20" i="10"/>
  <c r="G21" i="10"/>
  <c r="G22" i="10"/>
  <c r="G23" i="10"/>
  <c r="G24" i="10"/>
  <c r="G3" i="10"/>
  <c r="F3" i="10"/>
  <c r="F5" i="10"/>
  <c r="F6" i="10"/>
  <c r="F7" i="10"/>
  <c r="F8" i="10"/>
  <c r="F9" i="10"/>
  <c r="F10" i="10"/>
  <c r="F11" i="10"/>
  <c r="F12" i="10"/>
  <c r="F13" i="10"/>
  <c r="F14" i="10"/>
  <c r="F15" i="10"/>
  <c r="F16" i="10"/>
  <c r="F17" i="10"/>
  <c r="F18" i="10"/>
  <c r="F19" i="10"/>
  <c r="F20" i="10"/>
  <c r="F21" i="10"/>
  <c r="F22" i="10"/>
  <c r="F23" i="10"/>
  <c r="F24" i="10"/>
  <c r="F4" i="10"/>
  <c r="E36" i="15" l="1"/>
  <c r="F41" i="9"/>
  <c r="F42" i="9"/>
  <c r="F130" i="9" l="1"/>
  <c r="F131" i="9"/>
  <c r="F76" i="9" l="1"/>
  <c r="F40" i="9"/>
  <c r="G19" i="11" l="1"/>
  <c r="G16" i="11"/>
  <c r="G15" i="11"/>
  <c r="G14" i="11"/>
  <c r="G13" i="11"/>
  <c r="G12" i="11"/>
  <c r="G10" i="11"/>
  <c r="G9" i="11"/>
  <c r="G7" i="11"/>
  <c r="G6" i="11"/>
  <c r="H18" i="9" s="1"/>
  <c r="H19" i="9" s="1"/>
  <c r="G5" i="11"/>
  <c r="G4" i="11"/>
  <c r="H77" i="9" l="1"/>
  <c r="H78" i="9" s="1"/>
  <c r="H79" i="9" s="1"/>
  <c r="H80" i="9" s="1"/>
  <c r="H81" i="9" s="1"/>
  <c r="H82" i="9" s="1"/>
  <c r="H83" i="9" s="1"/>
  <c r="H84" i="9" s="1"/>
  <c r="H98" i="9"/>
  <c r="H99" i="9" s="1"/>
  <c r="H100" i="9" s="1"/>
  <c r="H101" i="9" s="1"/>
  <c r="H102" i="9" s="1"/>
  <c r="H103" i="9"/>
  <c r="H104" i="9" s="1"/>
  <c r="H105" i="9" s="1"/>
  <c r="H106" i="9" s="1"/>
  <c r="H107" i="9" s="1"/>
  <c r="H108" i="9" s="1"/>
  <c r="H122" i="9"/>
  <c r="H123" i="9" s="1"/>
  <c r="H124" i="9" s="1"/>
  <c r="H125" i="9" s="1"/>
  <c r="H126" i="9"/>
  <c r="H127" i="9" s="1"/>
  <c r="H128" i="9" s="1"/>
  <c r="H129" i="9" s="1"/>
  <c r="H130" i="9" s="1"/>
  <c r="H131" i="9" s="1"/>
  <c r="H60" i="9"/>
  <c r="H61" i="9" s="1"/>
  <c r="H62" i="9" s="1"/>
  <c r="H63" i="9" s="1"/>
  <c r="H64" i="9" s="1"/>
  <c r="H65" i="9" s="1"/>
  <c r="H66" i="9" s="1"/>
  <c r="H67" i="9" s="1"/>
  <c r="H68" i="9" s="1"/>
  <c r="F127" i="9"/>
  <c r="F128" i="9"/>
  <c r="F129" i="9"/>
  <c r="G126" i="9"/>
  <c r="G127" i="9" s="1"/>
  <c r="G128" i="9" s="1"/>
  <c r="G129" i="9" s="1"/>
  <c r="G130" i="9" s="1"/>
  <c r="G131" i="9" s="1"/>
  <c r="F126" i="9"/>
  <c r="G122" i="9"/>
  <c r="G123" i="9" s="1"/>
  <c r="G124" i="9" s="1"/>
  <c r="G125" i="9" s="1"/>
  <c r="F122" i="9"/>
  <c r="F115" i="9"/>
  <c r="F116" i="9"/>
  <c r="F117" i="9"/>
  <c r="F118" i="9"/>
  <c r="F119" i="9"/>
  <c r="F121" i="9"/>
  <c r="H114" i="9"/>
  <c r="H115" i="9" s="1"/>
  <c r="H116" i="9" s="1"/>
  <c r="H117" i="9" s="1"/>
  <c r="H118" i="9" s="1"/>
  <c r="H119" i="9" s="1"/>
  <c r="H120" i="9" s="1"/>
  <c r="H121" i="9" s="1"/>
  <c r="G114" i="9"/>
  <c r="G115" i="9" s="1"/>
  <c r="G116" i="9" s="1"/>
  <c r="G117" i="9" s="1"/>
  <c r="G118" i="9" s="1"/>
  <c r="G119" i="9" s="1"/>
  <c r="G120" i="9" s="1"/>
  <c r="G121" i="9" s="1"/>
  <c r="F114" i="9"/>
  <c r="F104" i="9"/>
  <c r="G103" i="9"/>
  <c r="G104" i="9" s="1"/>
  <c r="G105" i="9" s="1"/>
  <c r="G106" i="9" s="1"/>
  <c r="G107" i="9" s="1"/>
  <c r="G108" i="9" s="1"/>
  <c r="F103" i="9"/>
  <c r="F99" i="9"/>
  <c r="F100" i="9"/>
  <c r="F101" i="9"/>
  <c r="F102" i="9"/>
  <c r="G98" i="9"/>
  <c r="G99" i="9" s="1"/>
  <c r="G100" i="9" s="1"/>
  <c r="G101" i="9" s="1"/>
  <c r="G102" i="9" s="1"/>
  <c r="F98" i="9"/>
  <c r="F90" i="9"/>
  <c r="F91" i="9"/>
  <c r="F92" i="9"/>
  <c r="F93" i="9"/>
  <c r="F94" i="9"/>
  <c r="F95" i="9"/>
  <c r="F96" i="9"/>
  <c r="F97" i="9"/>
  <c r="H89" i="9"/>
  <c r="H90" i="9" s="1"/>
  <c r="H91" i="9" s="1"/>
  <c r="H92" i="9" s="1"/>
  <c r="H93" i="9" s="1"/>
  <c r="H94" i="9" s="1"/>
  <c r="H95" i="9" s="1"/>
  <c r="H96" i="9" s="1"/>
  <c r="H97" i="9" s="1"/>
  <c r="G89" i="9"/>
  <c r="G90" i="9" s="1"/>
  <c r="G91" i="9" s="1"/>
  <c r="G92" i="9" s="1"/>
  <c r="G93" i="9" s="1"/>
  <c r="G94" i="9" s="1"/>
  <c r="G95" i="9" s="1"/>
  <c r="G96" i="9" s="1"/>
  <c r="G97" i="9" s="1"/>
  <c r="F89" i="9"/>
  <c r="F78" i="9"/>
  <c r="F79" i="9"/>
  <c r="G77" i="9"/>
  <c r="G78" i="9" s="1"/>
  <c r="G79" i="9" s="1"/>
  <c r="F77" i="9"/>
  <c r="F70" i="9"/>
  <c r="F71" i="9"/>
  <c r="F72" i="9"/>
  <c r="F73" i="9"/>
  <c r="F74" i="9"/>
  <c r="F75" i="9"/>
  <c r="H69" i="9"/>
  <c r="H70" i="9" s="1"/>
  <c r="H71" i="9" s="1"/>
  <c r="H72" i="9" s="1"/>
  <c r="H73" i="9" s="1"/>
  <c r="H74" i="9" s="1"/>
  <c r="H75" i="9" s="1"/>
  <c r="H76" i="9" s="1"/>
  <c r="G69" i="9"/>
  <c r="G70" i="9" s="1"/>
  <c r="G71" i="9" s="1"/>
  <c r="G72" i="9" s="1"/>
  <c r="G73" i="9" s="1"/>
  <c r="G74" i="9" s="1"/>
  <c r="G75" i="9" s="1"/>
  <c r="G76" i="9" s="1"/>
  <c r="F69" i="9"/>
  <c r="F61" i="9"/>
  <c r="F62" i="9"/>
  <c r="F63" i="9"/>
  <c r="F64" i="9"/>
  <c r="F65" i="9"/>
  <c r="F66" i="9"/>
  <c r="F67" i="9"/>
  <c r="F68" i="9"/>
  <c r="G60" i="9"/>
  <c r="G61" i="9" s="1"/>
  <c r="G62" i="9" s="1"/>
  <c r="G63" i="9" s="1"/>
  <c r="G64" i="9" s="1"/>
  <c r="G65" i="9" s="1"/>
  <c r="G66" i="9" s="1"/>
  <c r="G67" i="9" s="1"/>
  <c r="G68" i="9" s="1"/>
  <c r="F60" i="9"/>
  <c r="F54" i="9"/>
  <c r="G53" i="9"/>
  <c r="G54" i="9" s="1"/>
  <c r="F53" i="9"/>
  <c r="H48" i="9"/>
  <c r="H49" i="9" s="1"/>
  <c r="H50" i="9" s="1"/>
  <c r="H51" i="9" s="1"/>
  <c r="H52" i="9" s="1"/>
  <c r="G48" i="9"/>
  <c r="G49" i="9" s="1"/>
  <c r="G50" i="9" s="1"/>
  <c r="G51" i="9" s="1"/>
  <c r="G52" i="9" s="1"/>
  <c r="F49" i="9"/>
  <c r="F50" i="9"/>
  <c r="F51" i="9"/>
  <c r="F52" i="9"/>
  <c r="F48" i="9"/>
  <c r="G38" i="9"/>
  <c r="G35" i="9"/>
  <c r="G36" i="9" s="1"/>
  <c r="G37" i="9" s="1"/>
  <c r="G18" i="9"/>
  <c r="H53" i="9"/>
  <c r="H54" i="9" s="1"/>
  <c r="H38" i="9"/>
  <c r="H35" i="9"/>
  <c r="H36" i="9" s="1"/>
  <c r="H37" i="9" s="1"/>
  <c r="H27" i="9"/>
  <c r="H28" i="9" s="1"/>
  <c r="H29" i="9" s="1"/>
  <c r="H30" i="9" s="1"/>
  <c r="H31" i="9" s="1"/>
  <c r="H32" i="9" s="1"/>
  <c r="H33" i="9" s="1"/>
  <c r="H34" i="9" s="1"/>
  <c r="H20" i="9"/>
  <c r="H21" i="9" s="1"/>
  <c r="H12" i="9"/>
  <c r="H13" i="9" s="1"/>
  <c r="H14" i="9" s="1"/>
  <c r="H15" i="9" s="1"/>
  <c r="H16" i="9" s="1"/>
  <c r="H17" i="9" s="1"/>
  <c r="H3" i="9"/>
  <c r="H4" i="9" s="1"/>
  <c r="H5" i="9" s="1"/>
  <c r="H6" i="9" s="1"/>
  <c r="H7" i="9" s="1"/>
  <c r="H8" i="9" s="1"/>
  <c r="H9" i="9" s="1"/>
  <c r="H10" i="9" s="1"/>
  <c r="H11" i="9" s="1"/>
  <c r="G12" i="9"/>
  <c r="G13" i="9" s="1"/>
  <c r="G14" i="9" s="1"/>
  <c r="G15" i="9" s="1"/>
  <c r="G16" i="9" s="1"/>
  <c r="G17" i="9" s="1"/>
  <c r="F3" i="9"/>
  <c r="F4" i="9"/>
  <c r="F5" i="9"/>
  <c r="G4" i="9"/>
  <c r="G5" i="9" s="1"/>
  <c r="G6" i="9" s="1"/>
  <c r="G7" i="9" s="1"/>
  <c r="G8" i="9" s="1"/>
  <c r="G9" i="9" s="1"/>
  <c r="G10" i="9" s="1"/>
  <c r="G11" i="9" s="1"/>
  <c r="F39" i="9"/>
  <c r="F38" i="9"/>
  <c r="F27" i="9"/>
  <c r="F19" i="9"/>
  <c r="F20" i="9"/>
  <c r="F21" i="9"/>
  <c r="F18" i="9"/>
  <c r="F13" i="9"/>
  <c r="F14" i="9"/>
  <c r="F15" i="9"/>
  <c r="F16" i="9"/>
  <c r="F17" i="9"/>
  <c r="F12" i="9"/>
  <c r="F6" i="9"/>
  <c r="F7" i="9"/>
  <c r="F8" i="9"/>
  <c r="F9" i="9"/>
  <c r="F10" i="9"/>
  <c r="F11" i="9"/>
  <c r="G19" i="9" l="1"/>
  <c r="G20" i="9" s="1"/>
  <c r="G21" i="9" s="1"/>
  <c r="H39" i="9"/>
  <c r="H40" i="9" s="1"/>
  <c r="H41" i="9" s="1"/>
  <c r="H42" i="9" s="1"/>
  <c r="G39" i="9"/>
  <c r="G40" i="9" s="1"/>
  <c r="G41" i="9" s="1"/>
  <c r="G42" i="9" s="1"/>
</calcChain>
</file>

<file path=xl/sharedStrings.xml><?xml version="1.0" encoding="utf-8"?>
<sst xmlns="http://schemas.openxmlformats.org/spreadsheetml/2006/main" count="1178" uniqueCount="350">
  <si>
    <t>校名</t>
    <phoneticPr fontId="1" type="noConversion"/>
  </si>
  <si>
    <t>組別</t>
    <phoneticPr fontId="1" type="noConversion"/>
  </si>
  <si>
    <t>上台序號</t>
    <phoneticPr fontId="1" type="noConversion"/>
  </si>
  <si>
    <t>姓名</t>
    <phoneticPr fontId="1" type="noConversion"/>
  </si>
  <si>
    <t>項目</t>
    <phoneticPr fontId="1" type="noConversion"/>
  </si>
  <si>
    <t>抽題時間</t>
    <phoneticPr fontId="1" type="noConversion"/>
  </si>
  <si>
    <t>上台時間</t>
    <phoneticPr fontId="1" type="noConversion"/>
  </si>
  <si>
    <t>報到時間</t>
    <phoneticPr fontId="1" type="noConversion"/>
  </si>
  <si>
    <t>領隊報到</t>
  </si>
  <si>
    <t>比賽項目</t>
  </si>
  <si>
    <t>抽題</t>
  </si>
  <si>
    <t>比賽時間</t>
  </si>
  <si>
    <t>地點</t>
  </si>
  <si>
    <t>備註</t>
  </si>
  <si>
    <t>起</t>
  </si>
  <si>
    <t>~</t>
  </si>
  <si>
    <t>登台前30分鐘抽題</t>
  </si>
  <si>
    <t>入場</t>
  </si>
  <si>
    <t>成績公佈</t>
  </si>
  <si>
    <t>注意事項：</t>
  </si>
  <si>
    <t>2.注音、寫字、作文競賽開始五分鐘後即不得入場，演說、朗讀二項叫號三次不出場，</t>
    <phoneticPr fontId="1" type="noConversion"/>
  </si>
  <si>
    <t xml:space="preserve">  即以棄權論。</t>
    <phoneticPr fontId="1" type="noConversion"/>
  </si>
  <si>
    <t>報到時間</t>
    <phoneticPr fontId="1" type="noConversion"/>
  </si>
  <si>
    <t>比賽時間</t>
    <phoneticPr fontId="1" type="noConversion"/>
  </si>
  <si>
    <t>入場時間</t>
    <phoneticPr fontId="1" type="noConversion"/>
  </si>
  <si>
    <t>~</t>
    <phoneticPr fontId="1" type="noConversion"/>
  </si>
  <si>
    <t>2.每人準備時間30分鐘（依工作人員叫號抽題並至預備席靜候叫號登台，叫號出場不到以棄權論）。</t>
    <phoneticPr fontId="1" type="noConversion"/>
  </si>
  <si>
    <t>1.比賽進行組別順序：學生組→教師組→社會組。</t>
    <phoneticPr fontId="1" type="noConversion"/>
  </si>
  <si>
    <t>3.每人使用時間：學生組4~5分鐘、教師組7~8分鐘、社會組5~6分鐘。</t>
    <phoneticPr fontId="1" type="noConversion"/>
  </si>
  <si>
    <t>備註</t>
    <phoneticPr fontId="1" type="noConversion"/>
  </si>
  <si>
    <t>演說比賽說明事項：</t>
    <phoneticPr fontId="1" type="noConversion"/>
  </si>
  <si>
    <t>朗讀比賽說明事項：</t>
    <phoneticPr fontId="1" type="noConversion"/>
  </si>
  <si>
    <t>2.每人準備時間8分鐘（依工作人員叫號抽題並至預備席靜候叫號登台，叫號出場不到以棄權論）。</t>
    <phoneticPr fontId="1" type="noConversion"/>
  </si>
  <si>
    <t>各校請派代表簽到，領取行政人員及學生餐盒。</t>
    <phoneticPr fontId="1" type="noConversion"/>
  </si>
  <si>
    <t>學生組</t>
  </si>
  <si>
    <t>國語演說</t>
  </si>
  <si>
    <t>教師組</t>
  </si>
  <si>
    <t>社會組</t>
  </si>
  <si>
    <t>閩南語演說</t>
  </si>
  <si>
    <t>客家語演說</t>
  </si>
  <si>
    <t>國語朗讀</t>
  </si>
  <si>
    <t>閩南語朗讀</t>
  </si>
  <si>
    <t>客家語朗讀</t>
  </si>
  <si>
    <t>作文</t>
  </si>
  <si>
    <t>字音字形</t>
  </si>
  <si>
    <t>寫字</t>
  </si>
  <si>
    <t>學生組</t>
    <phoneticPr fontId="1" type="noConversion"/>
  </si>
  <si>
    <t>客語字音字形</t>
    <phoneticPr fontId="1" type="noConversion"/>
  </si>
  <si>
    <t>教師組</t>
    <phoneticPr fontId="1" type="noConversion"/>
  </si>
  <si>
    <t>閩語字音字形</t>
    <phoneticPr fontId="1" type="noConversion"/>
  </si>
  <si>
    <t>八德區語文競賽場地報到、比賽時間流程暨說明事項</t>
    <phoneticPr fontId="1" type="noConversion"/>
  </si>
  <si>
    <t>寫字（50分）</t>
    <phoneticPr fontId="1" type="noConversion"/>
  </si>
  <si>
    <t xml:space="preserve"> </t>
    <phoneticPr fontId="1" type="noConversion"/>
  </si>
  <si>
    <t>比賽教室報到時間</t>
    <phoneticPr fontId="1" type="noConversion"/>
  </si>
  <si>
    <t>社會組</t>
    <phoneticPr fontId="1" type="noConversion"/>
  </si>
  <si>
    <t>教師組</t>
    <phoneticPr fontId="1" type="noConversion"/>
  </si>
  <si>
    <t>教師組</t>
    <phoneticPr fontId="1" type="noConversion"/>
  </si>
  <si>
    <t>學生組</t>
    <phoneticPr fontId="1" type="noConversion"/>
  </si>
  <si>
    <t>4.第一時間按鈴（一短聲）提示，第二時間按鈴（一長聲）請儘速下台。</t>
    <phoneticPr fontId="1" type="noConversion"/>
  </si>
  <si>
    <t>3.每人使用時間：各組均為4分鐘，上台就位即開始計時，時間到工作人員按鈴（一長聲），請儘速下台。</t>
    <phoneticPr fontId="1" type="noConversion"/>
  </si>
  <si>
    <t>八德區語文競賽場地報到、比賽時間流程暨說明事項</t>
    <phoneticPr fontId="1" type="noConversion"/>
  </si>
  <si>
    <t>學生組</t>
    <phoneticPr fontId="1" type="noConversion"/>
  </si>
  <si>
    <t>作文（90分）</t>
    <phoneticPr fontId="1" type="noConversion"/>
  </si>
  <si>
    <t>客語字音字形</t>
    <phoneticPr fontId="1" type="noConversion"/>
  </si>
  <si>
    <t>4.各組各項比賽前三名、前三名指導老師獎狀、團體獎前三名獎座等，於賽後5日內寄送至得獎學校，</t>
    <phoneticPr fontId="1" type="noConversion"/>
  </si>
  <si>
    <t>　各校自行頒獎。</t>
    <phoneticPr fontId="1" type="noConversion"/>
  </si>
  <si>
    <t>5.各組競賽員於比賽後即可離場、離校，請勿逗留校園內。</t>
    <phoneticPr fontId="1" type="noConversion"/>
  </si>
  <si>
    <t>參賽人數</t>
    <phoneticPr fontId="1" type="noConversion"/>
  </si>
  <si>
    <t>三組　　總人數</t>
    <phoneticPr fontId="1" type="noConversion"/>
  </si>
  <si>
    <t>寫字</t>
    <phoneticPr fontId="1" type="noConversion"/>
  </si>
  <si>
    <t>字音字形</t>
    <phoneticPr fontId="1" type="noConversion"/>
  </si>
  <si>
    <t>作文</t>
    <phoneticPr fontId="1" type="noConversion"/>
  </si>
  <si>
    <t>閩南語　　　字音字形</t>
    <phoneticPr fontId="1" type="noConversion"/>
  </si>
  <si>
    <t>客家語　　　字音字形</t>
    <phoneticPr fontId="1" type="noConversion"/>
  </si>
  <si>
    <t>客語字音字形（15分）</t>
    <phoneticPr fontId="1" type="noConversion"/>
  </si>
  <si>
    <t>閩語字音字形（15分)</t>
    <phoneticPr fontId="1" type="noConversion"/>
  </si>
  <si>
    <t>全額入圍</t>
    <phoneticPr fontId="1" type="noConversion"/>
  </si>
  <si>
    <t>說明:</t>
  </si>
  <si>
    <t>2.全額入圍後，將無法再取消。</t>
  </si>
  <si>
    <t>3.全額入圍時，系統設定如下:</t>
  </si>
  <si>
    <t>  (1).區複賽個人名次設定為第一名。</t>
  </si>
  <si>
    <t>  (2).團體名次都為第一名。</t>
  </si>
  <si>
    <t>  (3).團體積分階為最高分。</t>
  </si>
  <si>
    <t>~</t>
    <phoneticPr fontId="1" type="noConversion"/>
  </si>
  <si>
    <t>預備區</t>
    <phoneticPr fontId="1" type="noConversion"/>
  </si>
  <si>
    <t>項次</t>
    <phoneticPr fontId="1" type="noConversion"/>
  </si>
  <si>
    <t>國語字音字形（10分)</t>
    <phoneticPr fontId="1" type="noConversion"/>
  </si>
  <si>
    <t>07:30~07:50</t>
    <phoneticPr fontId="1" type="noConversion"/>
  </si>
  <si>
    <t>分類</t>
  </si>
  <si>
    <t>學校名稱</t>
  </si>
  <si>
    <t>教師組已報人數</t>
  </si>
  <si>
    <t>社會組已報人數</t>
  </si>
  <si>
    <t>國小學生組已報人數</t>
  </si>
  <si>
    <t>總人數</t>
  </si>
  <si>
    <t>餐盒數</t>
    <phoneticPr fontId="1" type="noConversion"/>
  </si>
  <si>
    <t>國小</t>
  </si>
  <si>
    <t>市立八德國小</t>
  </si>
  <si>
    <t>市立大安國小</t>
  </si>
  <si>
    <t>市立大成國小</t>
  </si>
  <si>
    <t>市立大忠國小</t>
  </si>
  <si>
    <t>市立大勇國小</t>
  </si>
  <si>
    <t>　</t>
    <phoneticPr fontId="1" type="noConversion"/>
  </si>
  <si>
    <t>市立茄苳國小</t>
  </si>
  <si>
    <t>市立瑞豐國小</t>
  </si>
  <si>
    <t>市立廣興國小</t>
  </si>
  <si>
    <t>市立霄裡國小</t>
  </si>
  <si>
    <t>報名總人數</t>
    <phoneticPr fontId="1" type="noConversion"/>
  </si>
  <si>
    <t>※當天領隊報到時統一領取</t>
    <phoneticPr fontId="1" type="noConversion"/>
  </si>
  <si>
    <t>徐美惠</t>
  </si>
  <si>
    <t>呂蘭婷</t>
  </si>
  <si>
    <t>葉昕芃</t>
  </si>
  <si>
    <t>洪慧玲</t>
  </si>
  <si>
    <t>薛家琳</t>
  </si>
  <si>
    <t>葉家綾</t>
  </si>
  <si>
    <t>李瑜甄</t>
  </si>
  <si>
    <t>呂尚龍</t>
  </si>
  <si>
    <t>林麗香</t>
  </si>
  <si>
    <t>張廷妤</t>
  </si>
  <si>
    <t>彭春元</t>
  </si>
  <si>
    <t>李雅筑</t>
  </si>
  <si>
    <t>陳彥君</t>
  </si>
  <si>
    <t>華彥萍</t>
  </si>
  <si>
    <t>柯乃心</t>
  </si>
  <si>
    <t>陳燕華</t>
  </si>
  <si>
    <t>楊鳳純</t>
  </si>
  <si>
    <t>陳雅柔</t>
  </si>
  <si>
    <t>廖翊雯</t>
  </si>
  <si>
    <t>呂金蓮</t>
  </si>
  <si>
    <t>謝媛媚</t>
  </si>
  <si>
    <t>曾德豪</t>
  </si>
  <si>
    <t>徐明珠</t>
  </si>
  <si>
    <t>丘采臻</t>
  </si>
  <si>
    <t>查仁皓</t>
  </si>
  <si>
    <t>序號　　（桌號）</t>
    <phoneticPr fontId="1" type="noConversion"/>
  </si>
  <si>
    <t>朱偉銘</t>
  </si>
  <si>
    <t>林湘芬</t>
  </si>
  <si>
    <t>郭宗閔</t>
  </si>
  <si>
    <t>呂雅麗</t>
  </si>
  <si>
    <t>林志英</t>
  </si>
  <si>
    <t>吳敏男</t>
  </si>
  <si>
    <t>王孝堂</t>
  </si>
  <si>
    <t>鄭凱鴻</t>
  </si>
  <si>
    <t>李依安</t>
  </si>
  <si>
    <t>藍令筑</t>
  </si>
  <si>
    <t>劉曉俐</t>
  </si>
  <si>
    <t>蔡雅芬</t>
  </si>
  <si>
    <t>王惠美</t>
  </si>
  <si>
    <t>詹蕙伊</t>
  </si>
  <si>
    <t>陳瑋婷</t>
  </si>
  <si>
    <t>鄭蕙萱</t>
  </si>
  <si>
    <t>楊璿蓓</t>
  </si>
  <si>
    <t>鄧筱盈</t>
  </si>
  <si>
    <t>羅素如</t>
  </si>
  <si>
    <t>徐惠珍</t>
  </si>
  <si>
    <t>林美芬</t>
  </si>
  <si>
    <t>楊碧珠</t>
  </si>
  <si>
    <t>游世薇</t>
  </si>
  <si>
    <t>楊智雄</t>
  </si>
  <si>
    <t>黃瑞峰</t>
  </si>
  <si>
    <t>徐美華</t>
  </si>
  <si>
    <t>袁文華</t>
  </si>
  <si>
    <t>本校前門 川堂</t>
    <phoneticPr fontId="1" type="noConversion"/>
  </si>
  <si>
    <t>三組同時進行</t>
  </si>
  <si>
    <t>三組同時進行</t>
    <phoneticPr fontId="1" type="noConversion"/>
  </si>
  <si>
    <t>現場不進行頒獎活動</t>
    <phoneticPr fontId="1" type="noConversion"/>
  </si>
  <si>
    <t>桃園市八德區111年度語文競賽活動流程總表</t>
    <phoneticPr fontId="1" type="noConversion"/>
  </si>
  <si>
    <r>
      <t>1.</t>
    </r>
    <r>
      <rPr>
        <sz val="11"/>
        <color rgb="FF333333"/>
        <rFont val="細明體"/>
        <family val="3"/>
        <charset val="136"/>
      </rPr>
      <t>競賽項目未達</t>
    </r>
    <r>
      <rPr>
        <sz val="11"/>
        <color rgb="FF333333"/>
        <rFont val="Verdana"/>
        <family val="2"/>
      </rPr>
      <t>2</t>
    </r>
    <r>
      <rPr>
        <sz val="11"/>
        <color rgb="FF333333"/>
        <rFont val="細明體"/>
        <family val="3"/>
        <charset val="136"/>
      </rPr>
      <t>人</t>
    </r>
    <r>
      <rPr>
        <sz val="11"/>
        <color rgb="FF333333"/>
        <rFont val="Verdana"/>
        <family val="2"/>
      </rPr>
      <t>(</t>
    </r>
    <r>
      <rPr>
        <sz val="11"/>
        <color rgb="FF333333"/>
        <rFont val="細明體"/>
        <family val="3"/>
        <charset val="136"/>
      </rPr>
      <t>含</t>
    </r>
    <r>
      <rPr>
        <sz val="11"/>
        <color rgb="FF333333"/>
        <rFont val="Verdana"/>
        <family val="2"/>
      </rPr>
      <t>)</t>
    </r>
    <r>
      <rPr>
        <sz val="11"/>
        <color rgb="FF333333"/>
        <rFont val="細明體"/>
        <family val="3"/>
        <charset val="136"/>
      </rPr>
      <t>，該項目競賽員可全額入圍參加市決賽，且不需辦理區複賽；
領隊會議決議客家語演說社會組可全額入圍但須參與區複賽選出第一名給予獎勵。</t>
    </r>
    <phoneticPr fontId="1" type="noConversion"/>
  </si>
  <si>
    <t>111年度八德區語文競賽各校報名人數及餐盒數統計</t>
    <phoneticPr fontId="1" type="noConversion"/>
  </si>
  <si>
    <t>3F 70號 
411教室</t>
    <phoneticPr fontId="1" type="noConversion"/>
  </si>
  <si>
    <t>3F 71號 
410教室</t>
    <phoneticPr fontId="1" type="noConversion"/>
  </si>
  <si>
    <t>3F 72號 
409教室</t>
    <phoneticPr fontId="1" type="noConversion"/>
  </si>
  <si>
    <t>3F 73號 
408教室</t>
    <phoneticPr fontId="1" type="noConversion"/>
  </si>
  <si>
    <t>3F 74號 
407教室</t>
    <phoneticPr fontId="1" type="noConversion"/>
  </si>
  <si>
    <t>3F 67號 
511教室</t>
    <phoneticPr fontId="1" type="noConversion"/>
  </si>
  <si>
    <t>3F 79號 
401教室</t>
    <phoneticPr fontId="1" type="noConversion"/>
  </si>
  <si>
    <t>3F 54號 
602教室</t>
    <phoneticPr fontId="1" type="noConversion"/>
  </si>
  <si>
    <t>3F 77號 
403教室</t>
    <phoneticPr fontId="1" type="noConversion"/>
  </si>
  <si>
    <t>3F 78號 
402教室</t>
    <phoneticPr fontId="1" type="noConversion"/>
  </si>
  <si>
    <t>3F 75號 
405教室</t>
    <phoneticPr fontId="1" type="noConversion"/>
  </si>
  <si>
    <t>3F 76號 
404教室</t>
    <phoneticPr fontId="1" type="noConversion"/>
  </si>
  <si>
    <t>登台前8分鐘抽題</t>
    <phoneticPr fontId="1" type="noConversion"/>
  </si>
  <si>
    <t>學生組登台前8分鐘抽題；教師、社會組登台前32分鐘抽題</t>
    <phoneticPr fontId="1" type="noConversion"/>
  </si>
  <si>
    <t>3.為使比賽順利進行，除選手、評審、工作人員外，禁止其他人員進入二、三樓。</t>
    <phoneticPr fontId="1" type="noConversion"/>
  </si>
  <si>
    <t>大勇里活動中心</t>
    <phoneticPr fontId="1" type="noConversion"/>
  </si>
  <si>
    <t>大義里活動中心</t>
    <phoneticPr fontId="1" type="noConversion"/>
  </si>
  <si>
    <t>大勇里、大義里活動中心</t>
    <phoneticPr fontId="1" type="noConversion"/>
  </si>
  <si>
    <t>2F 33號
501教室</t>
    <phoneticPr fontId="1" type="noConversion"/>
  </si>
  <si>
    <t>111/07/09 13時前公告於語文競賽官網</t>
    <phoneticPr fontId="1" type="noConversion"/>
  </si>
  <si>
    <t>1.請參賽者提早到比賽場地報到，演說請於登台前30分鐘抽題；國語朗讀登台前8分鐘抽題；</t>
    <phoneticPr fontId="1" type="noConversion"/>
  </si>
  <si>
    <t xml:space="preserve"> 閩語、客家語朗讀學生組登台前8分鐘抽題，教師與社會組登台前32分鐘抽題 ，每人朗讀4分鐘。</t>
    <phoneticPr fontId="1" type="noConversion"/>
  </si>
  <si>
    <t>黃靖峻</t>
  </si>
  <si>
    <t>邱馨慧</t>
  </si>
  <si>
    <t>鄭芯蕾</t>
  </si>
  <si>
    <t>邱湘妘</t>
  </si>
  <si>
    <t>李東煜</t>
  </si>
  <si>
    <t>陳品妘</t>
  </si>
  <si>
    <t>龔晨尹</t>
  </si>
  <si>
    <t>楊淳澐</t>
  </si>
  <si>
    <t>黃皓</t>
  </si>
  <si>
    <t>王煜捷</t>
  </si>
  <si>
    <t>張家琪</t>
  </si>
  <si>
    <t>許凱雯</t>
  </si>
  <si>
    <t>張金田</t>
  </si>
  <si>
    <t>陳照如</t>
  </si>
  <si>
    <t>楊子瑩</t>
  </si>
  <si>
    <t>曾慧宜</t>
  </si>
  <si>
    <t>張愽翔</t>
  </si>
  <si>
    <t>許梓桓</t>
  </si>
  <si>
    <t>蔡文瑜</t>
  </si>
  <si>
    <t>林姵祺</t>
  </si>
  <si>
    <t>蕭宇謙</t>
  </si>
  <si>
    <t>高楊胤熒</t>
  </si>
  <si>
    <t>吳易</t>
  </si>
  <si>
    <t>陳宜樺</t>
  </si>
  <si>
    <t>陳盈霓</t>
  </si>
  <si>
    <t>賴鈞泰</t>
  </si>
  <si>
    <t>潘隆麟</t>
  </si>
  <si>
    <t>蘇揚南</t>
  </si>
  <si>
    <t>吳佳蓉</t>
  </si>
  <si>
    <t>古雅芬</t>
  </si>
  <si>
    <t>黃俞瑾</t>
  </si>
  <si>
    <t>何凱軒</t>
  </si>
  <si>
    <t>徐丞妡</t>
  </si>
  <si>
    <t>陳宥立</t>
  </si>
  <si>
    <t>曾馨慧</t>
  </si>
  <si>
    <t>曾宥勝</t>
  </si>
  <si>
    <t>江承宥</t>
  </si>
  <si>
    <t>謝馥謙</t>
  </si>
  <si>
    <t>王藝樺</t>
  </si>
  <si>
    <t>陳禹安</t>
  </si>
  <si>
    <t>張羽晴</t>
  </si>
  <si>
    <t>賴沛玉</t>
  </si>
  <si>
    <t>張羽屏</t>
  </si>
  <si>
    <t>徐于涵</t>
  </si>
  <si>
    <t>王宥鈞</t>
  </si>
  <si>
    <t>吳雅婷</t>
  </si>
  <si>
    <t>曾紀瑋</t>
  </si>
  <si>
    <t>張莘苡</t>
  </si>
  <si>
    <t>藍翊綺</t>
  </si>
  <si>
    <t>黃鉦揚</t>
  </si>
  <si>
    <t>黃秀鈴</t>
  </si>
  <si>
    <t>張昊暐</t>
  </si>
  <si>
    <t>江宜蓁</t>
  </si>
  <si>
    <t>林靜芬</t>
  </si>
  <si>
    <t>邱鈺雯</t>
  </si>
  <si>
    <t>吳睿晟</t>
  </si>
  <si>
    <t>黃永晴</t>
  </si>
  <si>
    <t>吳穎臻</t>
  </si>
  <si>
    <t>呂岢芠</t>
  </si>
  <si>
    <t>田純菁</t>
  </si>
  <si>
    <t>黃佳宜</t>
  </si>
  <si>
    <t>廖梓晴</t>
  </si>
  <si>
    <t>張慈恩</t>
  </si>
  <si>
    <t>陳淑貞</t>
  </si>
  <si>
    <t>孫玉福</t>
  </si>
  <si>
    <t>林芷榕</t>
  </si>
  <si>
    <t>林佳榆</t>
  </si>
  <si>
    <t>徐華美</t>
  </si>
  <si>
    <t>梁歆</t>
  </si>
  <si>
    <t>陳柔均</t>
  </si>
  <si>
    <t>鍾珮玟</t>
  </si>
  <si>
    <t>賴宥蓁</t>
  </si>
  <si>
    <t>邱靖恩</t>
  </si>
  <si>
    <t>李佩蓁</t>
  </si>
  <si>
    <t>鍾蕙羽</t>
  </si>
  <si>
    <t>郭子霖</t>
  </si>
  <si>
    <t>曾軼凡</t>
  </si>
  <si>
    <t>鍾佳芳</t>
  </si>
  <si>
    <t>莊佛如</t>
  </si>
  <si>
    <t>葉人瑋</t>
  </si>
  <si>
    <t>吳湘琳</t>
  </si>
  <si>
    <t>鍾京儒</t>
  </si>
  <si>
    <t>王晨羽</t>
  </si>
  <si>
    <t>佘宥希</t>
  </si>
  <si>
    <t>于晨曦</t>
  </si>
  <si>
    <t>曾郁華</t>
  </si>
  <si>
    <t>陳暐淵</t>
  </si>
  <si>
    <t>周佑熹</t>
  </si>
  <si>
    <t>吳沛璇</t>
  </si>
  <si>
    <t>扶欣榮</t>
  </si>
  <si>
    <t>林芬年</t>
  </si>
  <si>
    <t>黃萌怡</t>
  </si>
  <si>
    <t>王舒榆</t>
  </si>
  <si>
    <t>茅佳珍</t>
  </si>
  <si>
    <t>黃承靖</t>
  </si>
  <si>
    <t>姚佳欣</t>
  </si>
  <si>
    <t>余靜</t>
  </si>
  <si>
    <t>黃筠云</t>
  </si>
  <si>
    <t>楊郁慶</t>
  </si>
  <si>
    <t>范耀允</t>
  </si>
  <si>
    <t>吳乙萱</t>
  </si>
  <si>
    <t>陳亦亭</t>
  </si>
  <si>
    <t>趙岫楊</t>
  </si>
  <si>
    <t>洪瑞雯</t>
  </si>
  <si>
    <t>謝芸頲</t>
  </si>
  <si>
    <t>袁啓陶</t>
  </si>
  <si>
    <t>許嶸鴻</t>
  </si>
  <si>
    <t>陳妤姍</t>
  </si>
  <si>
    <t>羅儀婷</t>
  </si>
  <si>
    <t>潘允恩</t>
  </si>
  <si>
    <t>羅慧君</t>
  </si>
  <si>
    <t>蔡昱澂</t>
  </si>
  <si>
    <t>潘盈君</t>
  </si>
  <si>
    <t>林青儀</t>
  </si>
  <si>
    <t>楊雅鈞</t>
  </si>
  <si>
    <t>徐國崴</t>
  </si>
  <si>
    <t>吳聿琁</t>
  </si>
  <si>
    <t>邱永竣</t>
  </si>
  <si>
    <t>李岱星</t>
  </si>
  <si>
    <t>李貞儀</t>
  </si>
  <si>
    <t>黃彥棠</t>
  </si>
  <si>
    <t>温宸楷</t>
  </si>
  <si>
    <t>簡瑞妤</t>
  </si>
  <si>
    <t>廖俐雯</t>
  </si>
  <si>
    <t>鍾翔宜</t>
  </si>
  <si>
    <t>簡靖文</t>
  </si>
  <si>
    <t>成容</t>
  </si>
  <si>
    <t>蔡宗倫</t>
  </si>
  <si>
    <t>林玉琴</t>
  </si>
  <si>
    <t>徐啟翔</t>
  </si>
  <si>
    <t>張靜芬</t>
  </si>
  <si>
    <t>林佩樺</t>
  </si>
  <si>
    <t>林冠宇</t>
  </si>
  <si>
    <t>呂婉渝</t>
  </si>
  <si>
    <t>閩語字音字形</t>
  </si>
  <si>
    <t>廖翊淳</t>
  </si>
  <si>
    <t>蔡茜勻</t>
  </si>
  <si>
    <t>鄭允崴</t>
  </si>
  <si>
    <t>黃冠臻</t>
  </si>
  <si>
    <t>楊惠甄</t>
  </si>
  <si>
    <t>黃嘉如</t>
  </si>
  <si>
    <t>池玉林</t>
  </si>
  <si>
    <t>黃美齡</t>
  </si>
  <si>
    <t>黃湘芸</t>
  </si>
  <si>
    <t>吳鳳琴</t>
  </si>
  <si>
    <t>曾禹寧</t>
  </si>
  <si>
    <t>劉祐瑞</t>
  </si>
  <si>
    <t>張允祐</t>
  </si>
  <si>
    <t>廖家禾</t>
  </si>
  <si>
    <t>李品嫻</t>
  </si>
  <si>
    <t>謝采縈</t>
  </si>
  <si>
    <t>范振豐</t>
  </si>
  <si>
    <t>李孟穎</t>
  </si>
  <si>
    <t>王寶偵</t>
  </si>
  <si>
    <r>
      <t>黃</t>
    </r>
    <r>
      <rPr>
        <sz val="13"/>
        <color rgb="FF00B050"/>
        <rFont val="新細明體"/>
        <family val="1"/>
        <charset val="136"/>
      </rPr>
      <t>䇛</t>
    </r>
    <r>
      <rPr>
        <sz val="13"/>
        <color rgb="FF00B050"/>
        <rFont val="標楷體"/>
        <family val="4"/>
        <charset val="136"/>
      </rPr>
      <t>嵐</t>
    </r>
  </si>
  <si>
    <t>2.學生組每人準備時間8分鐘（依工作人員叫號抽題並至預備席靜候叫號登台，叫號出場不到以棄權論）。</t>
    <phoneticPr fontId="1" type="noConversion"/>
  </si>
  <si>
    <t>3.教師、社會組每人準備時間32分鐘
（依工作人員叫號抽題並至預備席靜候叫號登台，叫號出場不到以棄權論）。</t>
    <phoneticPr fontId="1" type="noConversion"/>
  </si>
  <si>
    <t>4.每人使用時間：各組均為4分鐘，上台就位即開始計時，時間到工作人員按鈴（一長聲），請儘速下台。</t>
    <phoneticPr fontId="1" type="noConversion"/>
  </si>
  <si>
    <t>7/9參賽總人數</t>
    <phoneticPr fontId="1" type="noConversion"/>
  </si>
  <si>
    <t>111年度八德區語文競賽人數統計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</si>
</sst>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0_);[Red]\(0\)"/>
  </numFmts>
  <fonts count="38" x14ac:knownFonts="1">
    <font>
      <sz val="12"/>
      <color theme="1"/>
      <name val="新細明體"/>
      <family val="2"/>
      <charset val="136"/>
      <scheme val="minor"/>
    </font>
    <font>
      <sz val="9"/>
      <name val="新細明體"/>
      <family val="2"/>
      <charset val="136"/>
      <scheme val="minor"/>
    </font>
    <font>
      <sz val="12"/>
      <color theme="1"/>
      <name val="新細明體"/>
      <family val="1"/>
      <charset val="136"/>
      <scheme val="minor"/>
    </font>
    <font>
      <sz val="13"/>
      <color theme="1"/>
      <name val="標楷體"/>
      <family val="4"/>
      <charset val="136"/>
    </font>
    <font>
      <sz val="13"/>
      <color theme="1"/>
      <name val="新細明體"/>
      <family val="2"/>
      <charset val="136"/>
      <scheme val="minor"/>
    </font>
    <font>
      <sz val="13"/>
      <color rgb="FF000000"/>
      <name val="標楷體"/>
      <family val="4"/>
      <charset val="136"/>
    </font>
    <font>
      <sz val="13"/>
      <name val="標楷體"/>
      <family val="4"/>
      <charset val="136"/>
    </font>
    <font>
      <sz val="18"/>
      <color theme="1"/>
      <name val="標楷體"/>
      <family val="4"/>
      <charset val="136"/>
    </font>
    <font>
      <sz val="14"/>
      <color theme="1"/>
      <name val="標楷體"/>
      <family val="4"/>
      <charset val="136"/>
    </font>
    <font>
      <sz val="16"/>
      <color theme="1"/>
      <name val="標楷體"/>
      <family val="4"/>
      <charset val="136"/>
    </font>
    <font>
      <sz val="12"/>
      <color theme="1"/>
      <name val="標楷體"/>
      <family val="4"/>
      <charset val="136"/>
    </font>
    <font>
      <b/>
      <sz val="12"/>
      <color theme="1"/>
      <name val="標楷體"/>
      <family val="4"/>
      <charset val="136"/>
    </font>
    <font>
      <b/>
      <sz val="12"/>
      <color rgb="FFFF0000"/>
      <name val="標楷體"/>
      <family val="4"/>
      <charset val="136"/>
    </font>
    <font>
      <sz val="20"/>
      <color theme="1"/>
      <name val="標楷體"/>
      <family val="4"/>
      <charset val="136"/>
    </font>
    <font>
      <sz val="9"/>
      <color theme="1"/>
      <name val="標楷體"/>
      <family val="4"/>
      <charset val="136"/>
    </font>
    <font>
      <sz val="10"/>
      <color theme="1"/>
      <name val="標楷體"/>
      <family val="4"/>
      <charset val="136"/>
    </font>
    <font>
      <sz val="13"/>
      <color rgb="FF00B050"/>
      <name val="標楷體"/>
      <family val="4"/>
      <charset val="136"/>
    </font>
    <font>
      <sz val="13"/>
      <color rgb="FF0070C0"/>
      <name val="標楷體"/>
      <family val="4"/>
      <charset val="136"/>
    </font>
    <font>
      <sz val="13"/>
      <color rgb="FF0070C0"/>
      <name val="新細明體"/>
      <family val="2"/>
      <charset val="136"/>
      <scheme val="minor"/>
    </font>
    <font>
      <sz val="10"/>
      <color rgb="FF0070C0"/>
      <name val="標楷體"/>
      <family val="4"/>
      <charset val="136"/>
    </font>
    <font>
      <sz val="13"/>
      <color rgb="FF00B050"/>
      <name val="新細明體"/>
      <family val="2"/>
      <charset val="136"/>
      <scheme val="minor"/>
    </font>
    <font>
      <sz val="10"/>
      <color rgb="FF00B050"/>
      <name val="標楷體"/>
      <family val="4"/>
      <charset val="136"/>
    </font>
    <font>
      <sz val="12"/>
      <color rgb="FFFF0000"/>
      <name val="新細明體"/>
      <family val="2"/>
      <charset val="136"/>
      <scheme val="minor"/>
    </font>
    <font>
      <sz val="12"/>
      <name val="標楷體"/>
      <family val="4"/>
      <charset val="136"/>
    </font>
    <font>
      <sz val="12"/>
      <color rgb="FFFF0000"/>
      <name val="標楷體"/>
      <family val="4"/>
      <charset val="136"/>
    </font>
    <font>
      <sz val="14"/>
      <color theme="1"/>
      <name val="新細明體"/>
      <family val="2"/>
      <charset val="136"/>
      <scheme val="minor"/>
    </font>
    <font>
      <sz val="11"/>
      <color rgb="FF333333"/>
      <name val="Verdana"/>
      <family val="2"/>
    </font>
    <font>
      <b/>
      <sz val="16"/>
      <color theme="1"/>
      <name val="新細明體"/>
      <family val="1"/>
      <charset val="136"/>
      <scheme val="minor"/>
    </font>
    <font>
      <b/>
      <sz val="14"/>
      <color rgb="FFFFFFFF"/>
      <name val="Verdana"/>
      <family val="2"/>
    </font>
    <font>
      <b/>
      <sz val="14"/>
      <color rgb="FFFFFFFF"/>
      <name val="細明體"/>
      <family val="3"/>
      <charset val="136"/>
    </font>
    <font>
      <sz val="14"/>
      <color rgb="FF333333"/>
      <name val="Verdana"/>
      <family val="2"/>
    </font>
    <font>
      <sz val="14"/>
      <color rgb="FF333333"/>
      <name val="細明體"/>
      <family val="3"/>
      <charset val="136"/>
    </font>
    <font>
      <b/>
      <sz val="14"/>
      <color rgb="FF333333"/>
      <name val="細明體"/>
      <family val="3"/>
      <charset val="136"/>
    </font>
    <font>
      <b/>
      <sz val="14"/>
      <color rgb="FF333333"/>
      <name val="Verdana"/>
      <family val="2"/>
    </font>
    <font>
      <sz val="16"/>
      <color theme="1"/>
      <name val="新細明體"/>
      <family val="2"/>
      <charset val="136"/>
      <scheme val="minor"/>
    </font>
    <font>
      <sz val="11"/>
      <color rgb="FF333333"/>
      <name val="細明體"/>
      <family val="3"/>
      <charset val="136"/>
    </font>
    <font>
      <sz val="10"/>
      <color rgb="FF000000"/>
      <name val="標楷體"/>
      <family val="4"/>
      <charset val="136"/>
    </font>
    <font>
      <sz val="13"/>
      <color rgb="FF00B050"/>
      <name val="新細明體"/>
      <family val="1"/>
      <charset val="136"/>
    </font>
  </fonts>
  <fills count="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rgb="FF34495E"/>
        <bgColor indexed="64"/>
      </patternFill>
    </fill>
    <fill>
      <patternFill patternType="solid">
        <fgColor rgb="FFEEEEEE"/>
        <bgColor indexed="64"/>
      </patternFill>
    </fill>
    <fill>
      <patternFill patternType="solid">
        <fgColor rgb="FFCEDDE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rgb="FFAAAAAA"/>
      </left>
      <right style="medium">
        <color rgb="FFAAAAAA"/>
      </right>
      <top style="medium">
        <color rgb="FFAAAAAA"/>
      </top>
      <bottom style="medium">
        <color rgb="FFAAAAAA"/>
      </bottom>
      <diagonal/>
    </border>
    <border>
      <left style="medium">
        <color rgb="FFAAAAAA"/>
      </left>
      <right style="medium">
        <color rgb="FFAAAAAA"/>
      </right>
      <top style="medium">
        <color rgb="FFAAAAAA"/>
      </top>
      <bottom/>
      <diagonal/>
    </border>
    <border>
      <left style="medium">
        <color rgb="FFAAAAAA"/>
      </left>
      <right style="medium">
        <color rgb="FFAAAAAA"/>
      </right>
      <top/>
      <bottom/>
      <diagonal/>
    </border>
    <border>
      <left style="medium">
        <color rgb="FFAAAAAA"/>
      </left>
      <right style="medium">
        <color rgb="FFAAAAAA"/>
      </right>
      <top/>
      <bottom style="medium">
        <color rgb="FFAAAAAA"/>
      </bottom>
      <diagonal/>
    </border>
    <border>
      <left style="medium">
        <color rgb="FFAAAAAA"/>
      </left>
      <right/>
      <top style="medium">
        <color rgb="FFAAAAAA"/>
      </top>
      <bottom style="medium">
        <color rgb="FFAAAAAA"/>
      </bottom>
      <diagonal/>
    </border>
    <border>
      <left/>
      <right/>
      <top style="medium">
        <color rgb="FFAAAAAA"/>
      </top>
      <bottom style="medium">
        <color rgb="FFAAAAAA"/>
      </bottom>
      <diagonal/>
    </border>
    <border>
      <left/>
      <right style="medium">
        <color rgb="FFAAAAAA"/>
      </right>
      <top style="medium">
        <color rgb="FFAAAAAA"/>
      </top>
      <bottom style="medium">
        <color rgb="FFAAAAAA"/>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medium">
        <color indexed="64"/>
      </top>
      <bottom style="thin">
        <color auto="1"/>
      </bottom>
      <diagonal/>
    </border>
    <border>
      <left style="medium">
        <color indexed="64"/>
      </left>
      <right style="thin">
        <color indexed="64"/>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thin">
        <color indexed="64"/>
      </right>
      <top style="thin">
        <color auto="1"/>
      </top>
      <bottom style="medium">
        <color indexed="64"/>
      </bottom>
      <diagonal/>
    </border>
    <border>
      <left/>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thin">
        <color auto="1"/>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right/>
      <top/>
      <bottom style="medium">
        <color indexed="64"/>
      </bottom>
      <diagonal/>
    </border>
    <border>
      <left/>
      <right style="thin">
        <color auto="1"/>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auto="1"/>
      </top>
      <bottom/>
      <diagonal/>
    </border>
    <border>
      <left style="thin">
        <color indexed="64"/>
      </left>
      <right/>
      <top/>
      <bottom style="medium">
        <color indexed="64"/>
      </bottom>
      <diagonal/>
    </border>
  </borders>
  <cellStyleXfs count="2">
    <xf numFmtId="0" fontId="0" fillId="0" borderId="0">
      <alignment vertical="center"/>
    </xf>
    <xf numFmtId="0" fontId="2" fillId="0" borderId="0">
      <alignment vertical="center"/>
    </xf>
  </cellStyleXfs>
  <cellXfs count="216">
    <xf numFmtId="0" fontId="0" fillId="0" borderId="0" xfId="0">
      <alignment vertical="center"/>
    </xf>
    <xf numFmtId="0" fontId="4" fillId="0" borderId="0" xfId="0" applyFont="1">
      <alignment vertical="center"/>
    </xf>
    <xf numFmtId="0" fontId="0" fillId="0" borderId="0" xfId="0">
      <alignment vertical="center"/>
    </xf>
    <xf numFmtId="0" fontId="0" fillId="0" borderId="0" xfId="0">
      <alignment vertical="center"/>
    </xf>
    <xf numFmtId="176" fontId="10" fillId="0" borderId="0" xfId="0" applyNumberFormat="1" applyFont="1">
      <alignment vertical="center"/>
    </xf>
    <xf numFmtId="0" fontId="10" fillId="0" borderId="1" xfId="0" applyFont="1" applyBorder="1" applyAlignment="1">
      <alignment horizontal="center" vertical="center"/>
    </xf>
    <xf numFmtId="0" fontId="8" fillId="0" borderId="0" xfId="0" applyFont="1">
      <alignment vertical="center"/>
    </xf>
    <xf numFmtId="0" fontId="3" fillId="0" borderId="0" xfId="1" applyFont="1" applyBorder="1" applyAlignment="1">
      <alignment horizontal="center" vertical="center" wrapText="1"/>
    </xf>
    <xf numFmtId="0" fontId="3" fillId="0" borderId="0" xfId="1" applyFont="1" applyFill="1" applyBorder="1" applyAlignment="1">
      <alignment horizontal="center" vertical="center" wrapText="1"/>
    </xf>
    <xf numFmtId="0" fontId="3" fillId="0" borderId="0" xfId="0" applyFont="1" applyBorder="1" applyAlignment="1">
      <alignment horizontal="center" vertical="center"/>
    </xf>
    <xf numFmtId="0" fontId="6" fillId="0" borderId="0" xfId="1" applyFont="1" applyBorder="1" applyAlignment="1">
      <alignment horizontal="center" vertical="center" wrapText="1"/>
    </xf>
    <xf numFmtId="0" fontId="5" fillId="0" borderId="0" xfId="1" applyFont="1" applyBorder="1" applyAlignment="1">
      <alignment horizontal="center" vertical="center" wrapText="1"/>
    </xf>
    <xf numFmtId="20" fontId="10" fillId="0" borderId="0" xfId="0" applyNumberFormat="1" applyFont="1" applyFill="1" applyBorder="1">
      <alignment vertical="center"/>
    </xf>
    <xf numFmtId="20" fontId="10" fillId="0" borderId="0" xfId="0" applyNumberFormat="1" applyFont="1" applyBorder="1">
      <alignment vertical="center"/>
    </xf>
    <xf numFmtId="0" fontId="13" fillId="0" borderId="0" xfId="0" applyFont="1" applyBorder="1" applyAlignment="1">
      <alignment vertical="center"/>
    </xf>
    <xf numFmtId="20" fontId="10" fillId="4" borderId="1" xfId="0" applyNumberFormat="1" applyFont="1" applyFill="1" applyBorder="1">
      <alignment vertical="center"/>
    </xf>
    <xf numFmtId="20" fontId="10" fillId="4" borderId="4" xfId="0" applyNumberFormat="1" applyFont="1" applyFill="1" applyBorder="1">
      <alignment vertical="center"/>
    </xf>
    <xf numFmtId="176" fontId="10" fillId="4" borderId="5" xfId="0" applyNumberFormat="1" applyFont="1" applyFill="1" applyBorder="1" applyAlignment="1">
      <alignment horizontal="left" vertical="center"/>
    </xf>
    <xf numFmtId="176" fontId="10" fillId="4" borderId="4" xfId="0" applyNumberFormat="1" applyFont="1" applyFill="1" applyBorder="1">
      <alignment vertical="center"/>
    </xf>
    <xf numFmtId="0" fontId="0" fillId="0" borderId="1" xfId="0" applyBorder="1">
      <alignment vertical="center"/>
    </xf>
    <xf numFmtId="20" fontId="23" fillId="4" borderId="4" xfId="0" applyNumberFormat="1" applyFont="1" applyFill="1" applyBorder="1">
      <alignment vertical="center"/>
    </xf>
    <xf numFmtId="20" fontId="23" fillId="4" borderId="1" xfId="0" applyNumberFormat="1" applyFont="1" applyFill="1" applyBorder="1">
      <alignment vertical="center"/>
    </xf>
    <xf numFmtId="0" fontId="10" fillId="0" borderId="1" xfId="0" applyFont="1" applyBorder="1" applyAlignment="1">
      <alignment horizontal="center" vertical="center"/>
    </xf>
    <xf numFmtId="0" fontId="10" fillId="0" borderId="0" xfId="0" applyFont="1">
      <alignment vertical="center"/>
    </xf>
    <xf numFmtId="0" fontId="10" fillId="4" borderId="1" xfId="0" applyFont="1" applyFill="1" applyBorder="1" applyAlignment="1">
      <alignment horizontal="center" vertical="center" wrapText="1"/>
    </xf>
    <xf numFmtId="0" fontId="25" fillId="0" borderId="0" xfId="0" applyFont="1">
      <alignment vertical="center"/>
    </xf>
    <xf numFmtId="177" fontId="10" fillId="2" borderId="1" xfId="0" applyNumberFormat="1" applyFont="1" applyFill="1" applyBorder="1" applyAlignment="1">
      <alignment horizontal="center" vertical="center" wrapText="1" shrinkToFit="1"/>
    </xf>
    <xf numFmtId="177" fontId="10" fillId="4" borderId="1" xfId="0" applyNumberFormat="1" applyFont="1" applyFill="1" applyBorder="1" applyAlignment="1">
      <alignment horizontal="center" vertical="center"/>
    </xf>
    <xf numFmtId="177" fontId="23" fillId="4"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xf>
    <xf numFmtId="177" fontId="0" fillId="0" borderId="0" xfId="0" applyNumberFormat="1" applyAlignment="1">
      <alignment horizontal="center" vertical="center"/>
    </xf>
    <xf numFmtId="177" fontId="10" fillId="0" borderId="1" xfId="0" applyNumberFormat="1" applyFont="1" applyBorder="1" applyAlignment="1">
      <alignment horizontal="center" vertical="center"/>
    </xf>
    <xf numFmtId="0" fontId="22" fillId="0" borderId="0" xfId="0" applyFont="1">
      <alignment vertical="center"/>
    </xf>
    <xf numFmtId="0" fontId="26" fillId="0" borderId="0" xfId="0" applyFont="1">
      <alignment vertical="center"/>
    </xf>
    <xf numFmtId="0" fontId="0" fillId="0" borderId="0" xfId="0" applyAlignment="1">
      <alignment horizontal="center" vertical="center"/>
    </xf>
    <xf numFmtId="0" fontId="0" fillId="0" borderId="0" xfId="0" applyBorder="1">
      <alignment vertical="center"/>
    </xf>
    <xf numFmtId="0" fontId="27" fillId="0" borderId="0" xfId="0" applyFont="1">
      <alignment vertical="center"/>
    </xf>
    <xf numFmtId="0" fontId="28" fillId="5" borderId="14" xfId="0" applyFont="1" applyFill="1" applyBorder="1" applyAlignment="1">
      <alignment horizontal="center" vertical="center" wrapText="1"/>
    </xf>
    <xf numFmtId="0" fontId="29" fillId="5" borderId="14"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7" borderId="14" xfId="0" applyFont="1" applyFill="1" applyBorder="1" applyAlignment="1">
      <alignment horizontal="center" vertical="center" wrapText="1"/>
    </xf>
    <xf numFmtId="0" fontId="33" fillId="7" borderId="14" xfId="0" applyFont="1" applyFill="1" applyBorder="1" applyAlignment="1">
      <alignment horizontal="center" vertical="center" wrapText="1"/>
    </xf>
    <xf numFmtId="0" fontId="34" fillId="0" borderId="0" xfId="0" applyFont="1">
      <alignment vertical="center"/>
    </xf>
    <xf numFmtId="0" fontId="10" fillId="0" borderId="23" xfId="0" applyFont="1" applyBorder="1" applyAlignment="1">
      <alignment horizontal="center" vertical="center"/>
    </xf>
    <xf numFmtId="20" fontId="10" fillId="4" borderId="23" xfId="0" applyNumberFormat="1" applyFont="1" applyFill="1" applyBorder="1">
      <alignment vertical="center"/>
    </xf>
    <xf numFmtId="20" fontId="10" fillId="4" borderId="21" xfId="0" applyNumberFormat="1" applyFont="1" applyFill="1" applyBorder="1">
      <alignment vertical="center"/>
    </xf>
    <xf numFmtId="176" fontId="10" fillId="4" borderId="22" xfId="0" applyNumberFormat="1" applyFont="1" applyFill="1" applyBorder="1" applyAlignment="1">
      <alignment horizontal="left" vertical="center"/>
    </xf>
    <xf numFmtId="176" fontId="10" fillId="4" borderId="21" xfId="0" applyNumberFormat="1" applyFont="1" applyFill="1" applyBorder="1">
      <alignment vertical="center"/>
    </xf>
    <xf numFmtId="20" fontId="23" fillId="4" borderId="21" xfId="0" applyNumberFormat="1" applyFont="1" applyFill="1" applyBorder="1">
      <alignment vertical="center"/>
    </xf>
    <xf numFmtId="0" fontId="10" fillId="0" borderId="29" xfId="0" applyFont="1" applyBorder="1">
      <alignment vertical="center"/>
    </xf>
    <xf numFmtId="0" fontId="10" fillId="0" borderId="31" xfId="0" applyFont="1" applyBorder="1">
      <alignment vertical="center"/>
    </xf>
    <xf numFmtId="0" fontId="10" fillId="0" borderId="26" xfId="0" applyFont="1" applyBorder="1" applyAlignment="1">
      <alignment horizontal="center" vertical="center"/>
    </xf>
    <xf numFmtId="20" fontId="10" fillId="4" borderId="26" xfId="0" applyNumberFormat="1" applyFont="1" applyFill="1" applyBorder="1">
      <alignment vertical="center"/>
    </xf>
    <xf numFmtId="20" fontId="10" fillId="4" borderId="27" xfId="0" applyNumberFormat="1" applyFont="1" applyFill="1" applyBorder="1">
      <alignment vertical="center"/>
    </xf>
    <xf numFmtId="176" fontId="10" fillId="4" borderId="25" xfId="0" applyNumberFormat="1" applyFont="1" applyFill="1" applyBorder="1" applyAlignment="1">
      <alignment horizontal="left" vertical="center"/>
    </xf>
    <xf numFmtId="176" fontId="10" fillId="4" borderId="27" xfId="0" applyNumberFormat="1" applyFont="1" applyFill="1" applyBorder="1">
      <alignment vertical="center"/>
    </xf>
    <xf numFmtId="20" fontId="23" fillId="4" borderId="27" xfId="0" applyNumberFormat="1" applyFont="1" applyFill="1" applyBorder="1">
      <alignment vertical="center"/>
    </xf>
    <xf numFmtId="0" fontId="10" fillId="0" borderId="33" xfId="0" applyFont="1" applyBorder="1">
      <alignment vertical="center"/>
    </xf>
    <xf numFmtId="20" fontId="23" fillId="4" borderId="23" xfId="0" applyNumberFormat="1" applyFont="1" applyFill="1" applyBorder="1">
      <alignment vertical="center"/>
    </xf>
    <xf numFmtId="20" fontId="23" fillId="4" borderId="26" xfId="0" applyNumberFormat="1" applyFont="1" applyFill="1" applyBorder="1">
      <alignment vertical="center"/>
    </xf>
    <xf numFmtId="20" fontId="10" fillId="4" borderId="35" xfId="0" applyNumberFormat="1" applyFont="1" applyFill="1" applyBorder="1">
      <alignment vertical="center"/>
    </xf>
    <xf numFmtId="176" fontId="14" fillId="4" borderId="35" xfId="0" applyNumberFormat="1" applyFont="1" applyFill="1" applyBorder="1">
      <alignment vertical="center"/>
    </xf>
    <xf numFmtId="176" fontId="10" fillId="4" borderId="35" xfId="0" applyNumberFormat="1" applyFont="1" applyFill="1" applyBorder="1">
      <alignment vertical="center"/>
    </xf>
    <xf numFmtId="20" fontId="23" fillId="4" borderId="35" xfId="0" applyNumberFormat="1" applyFont="1" applyFill="1" applyBorder="1">
      <alignment vertical="center"/>
    </xf>
    <xf numFmtId="0" fontId="10" fillId="0" borderId="36" xfId="0" applyFont="1" applyBorder="1" applyAlignment="1">
      <alignment horizontal="center" vertical="center"/>
    </xf>
    <xf numFmtId="0" fontId="0" fillId="0" borderId="39" xfId="0" applyBorder="1">
      <alignment vertical="center"/>
    </xf>
    <xf numFmtId="0" fontId="0" fillId="0" borderId="43" xfId="0" applyBorder="1" applyAlignment="1">
      <alignment horizontal="center" vertical="center"/>
    </xf>
    <xf numFmtId="20" fontId="10" fillId="0" borderId="35" xfId="0" applyNumberFormat="1" applyFont="1" applyFill="1" applyBorder="1">
      <alignment vertical="center"/>
    </xf>
    <xf numFmtId="176" fontId="14" fillId="0" borderId="35" xfId="0" applyNumberFormat="1" applyFont="1" applyFill="1" applyBorder="1">
      <alignment vertical="center"/>
    </xf>
    <xf numFmtId="176" fontId="10" fillId="0" borderId="35" xfId="0" applyNumberFormat="1" applyFont="1" applyFill="1" applyBorder="1">
      <alignment vertical="center"/>
    </xf>
    <xf numFmtId="0" fontId="0" fillId="0" borderId="34" xfId="0" applyBorder="1" applyAlignment="1">
      <alignment horizontal="center" vertical="center"/>
    </xf>
    <xf numFmtId="20" fontId="23" fillId="0" borderId="35" xfId="0" applyNumberFormat="1" applyFont="1" applyFill="1" applyBorder="1">
      <alignment vertical="center"/>
    </xf>
    <xf numFmtId="0" fontId="10" fillId="2" borderId="35" xfId="0" applyFont="1" applyFill="1" applyBorder="1" applyAlignment="1">
      <alignment horizontal="center" vertical="center" wrapText="1" shrinkToFit="1"/>
    </xf>
    <xf numFmtId="0" fontId="10" fillId="4" borderId="33" xfId="0" applyFont="1" applyFill="1" applyBorder="1" applyAlignment="1">
      <alignment horizontal="center" vertical="center"/>
    </xf>
    <xf numFmtId="0" fontId="10" fillId="4" borderId="42" xfId="0" applyFont="1" applyFill="1" applyBorder="1" applyAlignment="1">
      <alignment horizontal="center" vertical="center"/>
    </xf>
    <xf numFmtId="0" fontId="10" fillId="3" borderId="36" xfId="0" applyFont="1" applyFill="1" applyBorder="1" applyAlignment="1">
      <alignment horizontal="center" vertical="center" wrapText="1"/>
    </xf>
    <xf numFmtId="0" fontId="10" fillId="2" borderId="33" xfId="0" applyFont="1" applyFill="1" applyBorder="1" applyAlignment="1">
      <alignment horizontal="center" vertical="center"/>
    </xf>
    <xf numFmtId="0" fontId="0" fillId="0" borderId="37" xfId="0" applyBorder="1" applyAlignment="1">
      <alignment horizontal="center" vertical="center"/>
    </xf>
    <xf numFmtId="20" fontId="10" fillId="4" borderId="40" xfId="0" applyNumberFormat="1" applyFont="1" applyFill="1" applyBorder="1">
      <alignment vertical="center"/>
    </xf>
    <xf numFmtId="0" fontId="7" fillId="0" borderId="37" xfId="0" applyFont="1" applyBorder="1" applyAlignment="1">
      <alignment horizontal="center" vertical="center"/>
    </xf>
    <xf numFmtId="0" fontId="7" fillId="0" borderId="44" xfId="0" applyFont="1" applyBorder="1" applyAlignment="1">
      <alignment horizontal="center" vertical="center"/>
    </xf>
    <xf numFmtId="0" fontId="7" fillId="0" borderId="38" xfId="0" applyFont="1" applyBorder="1" applyAlignment="1">
      <alignment horizontal="center" vertical="center"/>
    </xf>
    <xf numFmtId="0" fontId="10" fillId="3" borderId="44" xfId="0" applyFont="1" applyFill="1" applyBorder="1" applyAlignment="1">
      <alignment horizontal="left" vertical="center" wrapText="1"/>
    </xf>
    <xf numFmtId="0" fontId="10" fillId="3" borderId="38" xfId="0" applyFont="1" applyFill="1" applyBorder="1" applyAlignment="1">
      <alignment horizontal="left" vertical="center" wrapText="1"/>
    </xf>
    <xf numFmtId="0" fontId="8" fillId="3" borderId="37" xfId="0" applyFont="1" applyFill="1" applyBorder="1" applyAlignment="1">
      <alignment horizontal="center" vertical="center"/>
    </xf>
    <xf numFmtId="0" fontId="8" fillId="3" borderId="44" xfId="0" applyFont="1" applyFill="1" applyBorder="1" applyAlignment="1">
      <alignment horizontal="center" vertical="center"/>
    </xf>
    <xf numFmtId="0" fontId="8" fillId="3" borderId="40"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24" xfId="0" applyBorder="1" applyAlignment="1">
      <alignment horizontal="center" vertical="center"/>
    </xf>
    <xf numFmtId="0" fontId="10" fillId="0" borderId="29" xfId="0" applyFont="1" applyBorder="1" applyAlignment="1">
      <alignment horizontal="left"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8" fillId="0" borderId="2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5" xfId="0" applyFont="1" applyBorder="1" applyAlignment="1">
      <alignment horizontal="center" vertical="center" wrapText="1"/>
    </xf>
    <xf numFmtId="176" fontId="10" fillId="3" borderId="46" xfId="0" applyNumberFormat="1" applyFont="1" applyFill="1" applyBorder="1" applyAlignment="1">
      <alignment horizontal="center" vertical="center" wrapText="1"/>
    </xf>
    <xf numFmtId="176" fontId="10" fillId="3" borderId="47" xfId="0" applyNumberFormat="1" applyFont="1" applyFill="1" applyBorder="1" applyAlignment="1">
      <alignment horizontal="center" vertical="center" wrapText="1"/>
    </xf>
    <xf numFmtId="176" fontId="10" fillId="3" borderId="48" xfId="0" applyNumberFormat="1" applyFont="1" applyFill="1" applyBorder="1" applyAlignment="1">
      <alignment horizontal="center" vertical="center" wrapText="1"/>
    </xf>
    <xf numFmtId="0" fontId="10" fillId="4" borderId="45" xfId="0" applyFont="1" applyFill="1" applyBorder="1" applyAlignment="1">
      <alignment horizontal="center" vertical="center"/>
    </xf>
    <xf numFmtId="0" fontId="10" fillId="4" borderId="40" xfId="0" applyFont="1" applyFill="1" applyBorder="1" applyAlignment="1">
      <alignment horizontal="center" vertical="center"/>
    </xf>
    <xf numFmtId="0" fontId="10" fillId="4" borderId="44" xfId="0" applyFont="1" applyFill="1" applyBorder="1" applyAlignment="1">
      <alignment horizontal="center" vertical="center"/>
    </xf>
    <xf numFmtId="0" fontId="10" fillId="0" borderId="29" xfId="0" applyFont="1" applyBorder="1" applyAlignment="1">
      <alignment horizontal="left" vertical="center"/>
    </xf>
    <xf numFmtId="0" fontId="10" fillId="0" borderId="31" xfId="0" applyFont="1" applyBorder="1" applyAlignment="1">
      <alignment horizontal="left" vertical="center"/>
    </xf>
    <xf numFmtId="0" fontId="10" fillId="0" borderId="33" xfId="0" applyFont="1" applyBorder="1" applyAlignment="1">
      <alignment horizontal="left" vertical="center"/>
    </xf>
    <xf numFmtId="0" fontId="8" fillId="0" borderId="44"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5" xfId="0" applyFont="1" applyBorder="1" applyAlignment="1">
      <alignment horizontal="center" vertical="center"/>
    </xf>
    <xf numFmtId="0" fontId="8" fillId="0" borderId="40" xfId="0" applyFont="1" applyBorder="1" applyAlignment="1">
      <alignment horizontal="center" vertical="center"/>
    </xf>
    <xf numFmtId="0" fontId="8" fillId="0" borderId="45" xfId="0" applyFont="1" applyFill="1" applyBorder="1" applyAlignment="1">
      <alignment horizontal="center" vertical="center"/>
    </xf>
    <xf numFmtId="0" fontId="10"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3" xfId="0" applyFont="1" applyBorder="1" applyAlignment="1">
      <alignment horizontal="center" vertical="center" wrapText="1"/>
    </xf>
    <xf numFmtId="0" fontId="8" fillId="4" borderId="42" xfId="0" applyFont="1" applyFill="1" applyBorder="1" applyAlignment="1">
      <alignment horizontal="center" vertical="center"/>
    </xf>
    <xf numFmtId="0" fontId="8" fillId="4" borderId="32" xfId="0" applyFont="1" applyFill="1" applyBorder="1" applyAlignment="1">
      <alignment horizontal="center" vertical="center"/>
    </xf>
    <xf numFmtId="0" fontId="3" fillId="0" borderId="10" xfId="1" applyFont="1" applyBorder="1" applyAlignment="1">
      <alignment horizontal="left" vertical="center" wrapText="1"/>
    </xf>
    <xf numFmtId="0" fontId="3" fillId="0" borderId="0" xfId="1" applyFont="1" applyBorder="1" applyAlignment="1">
      <alignment horizontal="left" vertical="center" wrapText="1"/>
    </xf>
    <xf numFmtId="0" fontId="3" fillId="0" borderId="11" xfId="1" applyFont="1" applyBorder="1" applyAlignment="1">
      <alignment horizontal="left" vertical="center" wrapText="1"/>
    </xf>
    <xf numFmtId="0" fontId="3" fillId="0" borderId="12" xfId="1" applyFont="1" applyBorder="1" applyAlignment="1">
      <alignment horizontal="left" vertical="center" wrapText="1"/>
    </xf>
    <xf numFmtId="0" fontId="3" fillId="0" borderId="6" xfId="1" applyFont="1" applyBorder="1" applyAlignment="1">
      <alignment horizontal="left" vertical="center" wrapText="1"/>
    </xf>
    <xf numFmtId="0" fontId="3" fillId="0" borderId="13" xfId="1" applyFont="1" applyBorder="1" applyAlignment="1">
      <alignment horizontal="left" vertical="center" wrapText="1"/>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8" fillId="4" borderId="1" xfId="0" applyFont="1" applyFill="1" applyBorder="1" applyAlignment="1">
      <alignment horizontal="center" vertical="center"/>
    </xf>
    <xf numFmtId="0" fontId="8" fillId="0" borderId="1" xfId="0" applyFont="1" applyBorder="1" applyAlignment="1">
      <alignment horizontal="center" vertical="center" wrapText="1"/>
    </xf>
    <xf numFmtId="177" fontId="10" fillId="4" borderId="2" xfId="0" applyNumberFormat="1" applyFont="1" applyFill="1" applyBorder="1" applyAlignment="1">
      <alignment horizontal="center" vertical="center"/>
    </xf>
    <xf numFmtId="177" fontId="10" fillId="4" borderId="7" xfId="0" applyNumberFormat="1" applyFont="1" applyFill="1" applyBorder="1" applyAlignment="1">
      <alignment horizontal="center" vertical="center"/>
    </xf>
    <xf numFmtId="177" fontId="10" fillId="4" borderId="3" xfId="0" applyNumberFormat="1" applyFont="1" applyFill="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17" xfId="0" applyFont="1" applyFill="1" applyBorder="1" applyAlignment="1">
      <alignment horizontal="center" vertical="center" wrapText="1"/>
    </xf>
    <xf numFmtId="0" fontId="31" fillId="7" borderId="18" xfId="0" applyFont="1" applyFill="1" applyBorder="1" applyAlignment="1">
      <alignment horizontal="center" vertical="center" wrapText="1"/>
    </xf>
    <xf numFmtId="0" fontId="31" fillId="7" borderId="19" xfId="0" applyFont="1" applyFill="1" applyBorder="1" applyAlignment="1">
      <alignment horizontal="center" vertical="center" wrapText="1"/>
    </xf>
    <xf numFmtId="0" fontId="31" fillId="7" borderId="20" xfId="0" applyFont="1" applyFill="1" applyBorder="1" applyAlignment="1">
      <alignment horizontal="center" vertical="center" wrapText="1"/>
    </xf>
    <xf numFmtId="0" fontId="32" fillId="7" borderId="18" xfId="0" applyFont="1" applyFill="1" applyBorder="1" applyAlignment="1">
      <alignment horizontal="center" vertical="center" wrapText="1"/>
    </xf>
    <xf numFmtId="0" fontId="32" fillId="7" borderId="19" xfId="0" applyFont="1" applyFill="1" applyBorder="1" applyAlignment="1">
      <alignment horizontal="center" vertical="center" wrapText="1"/>
    </xf>
    <xf numFmtId="0" fontId="32" fillId="7" borderId="20" xfId="0" applyFont="1" applyFill="1" applyBorder="1" applyAlignment="1">
      <alignment horizontal="center" vertical="center" wrapText="1"/>
    </xf>
    <xf numFmtId="177" fontId="12" fillId="4" borderId="1" xfId="0" applyNumberFormat="1" applyFont="1" applyFill="1" applyBorder="1" applyAlignment="1">
      <alignment horizontal="center" vertical="center"/>
    </xf>
    <xf numFmtId="177" fontId="23" fillId="0" borderId="1" xfId="0" applyNumberFormat="1" applyFont="1" applyFill="1" applyBorder="1" applyAlignment="1">
      <alignment horizontal="center" vertical="center"/>
    </xf>
    <xf numFmtId="0" fontId="26" fillId="0" borderId="0" xfId="0" applyFont="1" applyAlignment="1">
      <alignment vertical="center" wrapText="1"/>
    </xf>
    <xf numFmtId="0" fontId="0" fillId="0" borderId="0" xfId="0" applyAlignment="1">
      <alignment vertical="center"/>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49" xfId="0" applyFont="1" applyBorder="1" applyAlignment="1">
      <alignment horizontal="left" vertical="center" wrapText="1"/>
    </xf>
    <xf numFmtId="0" fontId="10" fillId="0" borderId="50" xfId="0" applyFont="1" applyBorder="1" applyAlignment="1">
      <alignment horizontal="left" vertical="center" wrapText="1"/>
    </xf>
    <xf numFmtId="0" fontId="10" fillId="0" borderId="51" xfId="0" applyFont="1" applyBorder="1" applyAlignment="1">
      <alignment horizontal="left" vertical="center" wrapText="1"/>
    </xf>
    <xf numFmtId="0" fontId="9" fillId="0" borderId="52" xfId="0" applyFont="1" applyBorder="1" applyAlignment="1">
      <alignment horizontal="center" vertical="center"/>
    </xf>
    <xf numFmtId="0" fontId="9" fillId="0" borderId="53" xfId="0" applyFont="1" applyBorder="1" applyAlignment="1">
      <alignment horizontal="left" vertical="center"/>
    </xf>
    <xf numFmtId="0" fontId="9" fillId="0" borderId="52" xfId="0" applyFont="1" applyBorder="1" applyAlignment="1">
      <alignment horizontal="left" vertical="center"/>
    </xf>
    <xf numFmtId="0" fontId="0" fillId="0" borderId="54" xfId="0" applyBorder="1" applyAlignment="1">
      <alignment horizontal="center" vertical="center"/>
    </xf>
    <xf numFmtId="0" fontId="8" fillId="0" borderId="9" xfId="0" applyFont="1" applyBorder="1" applyAlignment="1">
      <alignment horizontal="center" vertical="center" wrapText="1"/>
    </xf>
    <xf numFmtId="0" fontId="10" fillId="0" borderId="2" xfId="0" applyFont="1" applyBorder="1" applyAlignment="1">
      <alignment horizontal="center" vertical="center"/>
    </xf>
    <xf numFmtId="20" fontId="10" fillId="4" borderId="2" xfId="0" applyNumberFormat="1" applyFont="1" applyFill="1" applyBorder="1">
      <alignment vertical="center"/>
    </xf>
    <xf numFmtId="20" fontId="10" fillId="4" borderId="8" xfId="0" applyNumberFormat="1" applyFont="1" applyFill="1" applyBorder="1">
      <alignment vertical="center"/>
    </xf>
    <xf numFmtId="176" fontId="10" fillId="4" borderId="9" xfId="0" applyNumberFormat="1" applyFont="1" applyFill="1" applyBorder="1" applyAlignment="1">
      <alignment horizontal="left" vertical="center"/>
    </xf>
    <xf numFmtId="176" fontId="10" fillId="4" borderId="8" xfId="0" applyNumberFormat="1" applyFont="1" applyFill="1" applyBorder="1">
      <alignment vertical="center"/>
    </xf>
    <xf numFmtId="20" fontId="23" fillId="4" borderId="8" xfId="0" applyNumberFormat="1" applyFont="1" applyFill="1" applyBorder="1">
      <alignment vertical="center"/>
    </xf>
    <xf numFmtId="0" fontId="10" fillId="0" borderId="35" xfId="0" applyFont="1" applyBorder="1" applyAlignment="1">
      <alignment horizontal="center" vertical="center" wrapText="1"/>
    </xf>
    <xf numFmtId="0" fontId="0" fillId="0" borderId="35" xfId="0" applyBorder="1" applyAlignment="1">
      <alignment horizontal="center" vertical="center" wrapText="1"/>
    </xf>
    <xf numFmtId="0" fontId="24" fillId="0" borderId="35" xfId="0" applyFont="1" applyBorder="1" applyAlignment="1">
      <alignment horizontal="center" vertical="center" wrapText="1"/>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9" fillId="0" borderId="55" xfId="0" applyFont="1" applyBorder="1" applyAlignment="1">
      <alignment horizontal="center" vertical="center"/>
    </xf>
    <xf numFmtId="0" fontId="9" fillId="0" borderId="41" xfId="0" applyFont="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1" xfId="1" applyFont="1" applyFill="1" applyBorder="1" applyAlignment="1">
      <alignment horizontal="center" vertical="center" wrapText="1"/>
    </xf>
    <xf numFmtId="0" fontId="6" fillId="4" borderId="1" xfId="1" applyFont="1" applyFill="1" applyBorder="1" applyAlignment="1">
      <alignment horizontal="center" vertical="center" wrapText="1"/>
    </xf>
    <xf numFmtId="0" fontId="4" fillId="4" borderId="1" xfId="0" applyFont="1" applyFill="1" applyBorder="1" applyAlignment="1">
      <alignment horizontal="center" vertical="center"/>
    </xf>
    <xf numFmtId="0" fontId="17" fillId="4" borderId="1" xfId="1" applyFont="1" applyFill="1" applyBorder="1" applyAlignment="1">
      <alignment horizontal="center" vertical="center" wrapText="1"/>
    </xf>
    <xf numFmtId="0" fontId="17" fillId="4" borderId="1" xfId="0" applyFont="1" applyFill="1" applyBorder="1" applyAlignment="1">
      <alignment horizontal="center" vertical="center"/>
    </xf>
    <xf numFmtId="0" fontId="18" fillId="4" borderId="1" xfId="0" applyFont="1" applyFill="1" applyBorder="1" applyAlignment="1">
      <alignment horizontal="center" vertical="center"/>
    </xf>
    <xf numFmtId="0" fontId="16" fillId="4" borderId="1" xfId="1" applyFont="1" applyFill="1" applyBorder="1" applyAlignment="1">
      <alignment horizontal="center" vertical="center" wrapText="1"/>
    </xf>
    <xf numFmtId="0" fontId="16" fillId="4" borderId="1" xfId="0" applyFont="1" applyFill="1" applyBorder="1" applyAlignment="1">
      <alignment horizontal="center" vertical="center"/>
    </xf>
    <xf numFmtId="0" fontId="20"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36" fillId="4" borderId="1" xfId="0" applyFont="1" applyFill="1" applyBorder="1" applyAlignment="1">
      <alignment horizontal="center" vertical="center"/>
    </xf>
    <xf numFmtId="0" fontId="19" fillId="4" borderId="1" xfId="0" applyFont="1" applyFill="1" applyBorder="1" applyAlignment="1">
      <alignment horizontal="center" vertical="center"/>
    </xf>
    <xf numFmtId="0" fontId="17" fillId="4" borderId="1" xfId="0" applyNumberFormat="1" applyFont="1" applyFill="1" applyBorder="1" applyAlignment="1">
      <alignment horizontal="center" vertical="center"/>
    </xf>
    <xf numFmtId="0" fontId="21" fillId="4" borderId="1" xfId="0" applyFont="1" applyFill="1" applyBorder="1" applyAlignment="1">
      <alignment horizontal="center" vertical="center"/>
    </xf>
    <xf numFmtId="0" fontId="16" fillId="4" borderId="1" xfId="0" applyNumberFormat="1" applyFont="1" applyFill="1" applyBorder="1" applyAlignment="1">
      <alignment horizontal="center" vertical="center"/>
    </xf>
    <xf numFmtId="0" fontId="15" fillId="4" borderId="1" xfId="0" applyFont="1" applyFill="1" applyBorder="1" applyAlignment="1">
      <alignment horizontal="center" vertical="center"/>
    </xf>
    <xf numFmtId="0" fontId="3" fillId="4" borderId="1" xfId="0" applyNumberFormat="1" applyFont="1" applyFill="1" applyBorder="1" applyAlignment="1">
      <alignment horizontal="center" vertical="center"/>
    </xf>
    <xf numFmtId="0" fontId="10" fillId="4" borderId="1" xfId="0" applyFont="1" applyFill="1" applyBorder="1" applyAlignment="1">
      <alignment horizontal="center" vertical="center" shrinkToFit="1"/>
    </xf>
    <xf numFmtId="0" fontId="3" fillId="4" borderId="1" xfId="0" applyFont="1" applyFill="1" applyBorder="1">
      <alignment vertical="center"/>
    </xf>
    <xf numFmtId="0" fontId="17" fillId="4" borderId="1" xfId="0" applyFont="1" applyFill="1" applyBorder="1">
      <alignment vertical="center"/>
    </xf>
    <xf numFmtId="0" fontId="16" fillId="4" borderId="1" xfId="0" applyFont="1" applyFill="1" applyBorder="1">
      <alignment vertical="center"/>
    </xf>
    <xf numFmtId="0" fontId="6" fillId="4" borderId="1" xfId="0" applyFont="1" applyFill="1" applyBorder="1" applyAlignment="1">
      <alignment horizontal="center" vertical="center"/>
    </xf>
    <xf numFmtId="0" fontId="6" fillId="4" borderId="1" xfId="0" applyFont="1" applyFill="1" applyBorder="1">
      <alignment vertical="center"/>
    </xf>
    <xf numFmtId="20" fontId="3" fillId="4" borderId="1" xfId="0" applyNumberFormat="1" applyFont="1" applyFill="1" applyBorder="1" applyAlignment="1">
      <alignment horizontal="center" vertical="center"/>
    </xf>
    <xf numFmtId="20" fontId="17" fillId="4" borderId="1" xfId="0" applyNumberFormat="1" applyFont="1" applyFill="1" applyBorder="1" applyAlignment="1">
      <alignment horizontal="center" vertical="center"/>
    </xf>
    <xf numFmtId="20" fontId="16" fillId="4" borderId="1" xfId="0" applyNumberFormat="1" applyFont="1" applyFill="1" applyBorder="1" applyAlignment="1">
      <alignment horizontal="center" vertical="center"/>
    </xf>
    <xf numFmtId="0" fontId="16" fillId="4" borderId="5" xfId="1" applyFont="1" applyFill="1" applyBorder="1" applyAlignment="1">
      <alignment horizontal="center" vertical="center" wrapText="1"/>
    </xf>
    <xf numFmtId="20" fontId="6" fillId="4" borderId="1" xfId="0" applyNumberFormat="1" applyFont="1" applyFill="1" applyBorder="1" applyAlignment="1">
      <alignment horizontal="center" vertical="center"/>
    </xf>
    <xf numFmtId="20" fontId="4" fillId="4" borderId="1" xfId="0" applyNumberFormat="1" applyFont="1" applyFill="1" applyBorder="1" applyAlignment="1">
      <alignment horizontal="center" vertical="center"/>
    </xf>
    <xf numFmtId="20" fontId="18" fillId="4" borderId="1" xfId="0" applyNumberFormat="1" applyFont="1" applyFill="1" applyBorder="1" applyAlignment="1">
      <alignment horizontal="center" vertical="center"/>
    </xf>
    <xf numFmtId="20" fontId="20" fillId="4" borderId="1" xfId="0" applyNumberFormat="1" applyFont="1" applyFill="1" applyBorder="1" applyAlignment="1">
      <alignment horizontal="center" vertical="center"/>
    </xf>
    <xf numFmtId="0" fontId="17"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177" fontId="0" fillId="0" borderId="0" xfId="0" applyNumberFormat="1">
      <alignment vertical="center"/>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tabSelected="1" zoomScale="85" zoomScaleNormal="85" workbookViewId="0">
      <selection activeCell="O14" sqref="O14"/>
    </sheetView>
  </sheetViews>
  <sheetFormatPr defaultRowHeight="16.5" x14ac:dyDescent="0.25"/>
  <cols>
    <col min="1" max="1" width="4.5" style="34" customWidth="1"/>
    <col min="2" max="2" width="15.625" style="3" customWidth="1"/>
    <col min="3" max="3" width="14.125" customWidth="1"/>
    <col min="4" max="4" width="10.625" customWidth="1"/>
    <col min="5" max="5" width="8.625" customWidth="1"/>
    <col min="6" max="6" width="3.75" customWidth="1"/>
    <col min="8" max="8" width="2.375" customWidth="1"/>
    <col min="9" max="9" width="6.5" customWidth="1"/>
    <col min="10" max="10" width="10.125" customWidth="1"/>
    <col min="11" max="11" width="10.125" style="3" customWidth="1"/>
    <col min="12" max="12" width="19.875" customWidth="1"/>
  </cols>
  <sheetData>
    <row r="1" spans="1:15" ht="26.25" thickBot="1" x14ac:dyDescent="0.3">
      <c r="A1" s="79" t="s">
        <v>165</v>
      </c>
      <c r="B1" s="80"/>
      <c r="C1" s="80"/>
      <c r="D1" s="80"/>
      <c r="E1" s="80"/>
      <c r="F1" s="80"/>
      <c r="G1" s="80"/>
      <c r="H1" s="80"/>
      <c r="I1" s="80"/>
      <c r="J1" s="80"/>
      <c r="K1" s="80"/>
      <c r="L1" s="81"/>
    </row>
    <row r="2" spans="1:15" ht="52.5" customHeight="1" thickBot="1" x14ac:dyDescent="0.3">
      <c r="A2" s="84" t="s">
        <v>8</v>
      </c>
      <c r="B2" s="85"/>
      <c r="C2" s="86"/>
      <c r="D2" s="96" t="s">
        <v>87</v>
      </c>
      <c r="E2" s="97"/>
      <c r="F2" s="97"/>
      <c r="G2" s="97"/>
      <c r="H2" s="97"/>
      <c r="I2" s="98"/>
      <c r="J2" s="75" t="s">
        <v>161</v>
      </c>
      <c r="K2" s="82" t="s">
        <v>33</v>
      </c>
      <c r="L2" s="83"/>
    </row>
    <row r="3" spans="1:15" ht="40.5" customHeight="1" thickBot="1" x14ac:dyDescent="0.3">
      <c r="A3" s="66" t="s">
        <v>85</v>
      </c>
      <c r="B3" s="113" t="s">
        <v>9</v>
      </c>
      <c r="C3" s="114"/>
      <c r="D3" s="72" t="s">
        <v>53</v>
      </c>
      <c r="E3" s="99" t="s">
        <v>10</v>
      </c>
      <c r="F3" s="100"/>
      <c r="G3" s="99" t="s">
        <v>11</v>
      </c>
      <c r="H3" s="101"/>
      <c r="I3" s="100"/>
      <c r="J3" s="76" t="s">
        <v>12</v>
      </c>
      <c r="K3" s="74" t="s">
        <v>84</v>
      </c>
      <c r="L3" s="73" t="s">
        <v>13</v>
      </c>
    </row>
    <row r="4" spans="1:15" ht="17.100000000000001" customHeight="1" x14ac:dyDescent="0.25">
      <c r="A4" s="87">
        <v>1</v>
      </c>
      <c r="B4" s="93" t="s">
        <v>35</v>
      </c>
      <c r="C4" s="43" t="s">
        <v>46</v>
      </c>
      <c r="D4" s="44">
        <v>0.3263888888888889</v>
      </c>
      <c r="E4" s="45">
        <v>0.33333333333333331</v>
      </c>
      <c r="F4" s="46" t="s">
        <v>14</v>
      </c>
      <c r="G4" s="45">
        <f t="shared" ref="G4:G12" si="0">E4+TIME(0,30,0)</f>
        <v>0.35416666666666663</v>
      </c>
      <c r="H4" s="47" t="s">
        <v>15</v>
      </c>
      <c r="I4" s="48">
        <v>0.38541666666666669</v>
      </c>
      <c r="J4" s="110" t="s">
        <v>168</v>
      </c>
      <c r="K4" s="110" t="s">
        <v>169</v>
      </c>
      <c r="L4" s="49"/>
    </row>
    <row r="5" spans="1:15" ht="17.100000000000001" customHeight="1" x14ac:dyDescent="0.25">
      <c r="A5" s="88"/>
      <c r="B5" s="94"/>
      <c r="C5" s="22" t="s">
        <v>55</v>
      </c>
      <c r="D5" s="15">
        <v>0.36805555555555558</v>
      </c>
      <c r="E5" s="16">
        <v>0.375</v>
      </c>
      <c r="F5" s="17" t="s">
        <v>14</v>
      </c>
      <c r="G5" s="16">
        <f t="shared" si="0"/>
        <v>0.39583333333333331</v>
      </c>
      <c r="H5" s="18" t="s">
        <v>15</v>
      </c>
      <c r="I5" s="20">
        <v>0.42777777777777781</v>
      </c>
      <c r="J5" s="111"/>
      <c r="K5" s="111"/>
      <c r="L5" s="50" t="s">
        <v>16</v>
      </c>
    </row>
    <row r="6" spans="1:15" ht="17.100000000000001" customHeight="1" thickBot="1" x14ac:dyDescent="0.3">
      <c r="A6" s="89"/>
      <c r="B6" s="95"/>
      <c r="C6" s="51" t="s">
        <v>54</v>
      </c>
      <c r="D6" s="52">
        <v>0.41319444444444442</v>
      </c>
      <c r="E6" s="53">
        <v>0.4201388888888889</v>
      </c>
      <c r="F6" s="54" t="s">
        <v>14</v>
      </c>
      <c r="G6" s="53">
        <f t="shared" si="0"/>
        <v>0.44097222222222221</v>
      </c>
      <c r="H6" s="55" t="s">
        <v>15</v>
      </c>
      <c r="I6" s="56">
        <v>0.45763888888888887</v>
      </c>
      <c r="J6" s="112"/>
      <c r="K6" s="112"/>
      <c r="L6" s="57"/>
    </row>
    <row r="7" spans="1:15" ht="17.100000000000001" customHeight="1" x14ac:dyDescent="0.25">
      <c r="A7" s="87">
        <v>2</v>
      </c>
      <c r="B7" s="93" t="s">
        <v>38</v>
      </c>
      <c r="C7" s="43" t="s">
        <v>61</v>
      </c>
      <c r="D7" s="58">
        <v>0.3263888888888889</v>
      </c>
      <c r="E7" s="45">
        <v>0.33333333333333331</v>
      </c>
      <c r="F7" s="46" t="s">
        <v>14</v>
      </c>
      <c r="G7" s="45">
        <f t="shared" si="0"/>
        <v>0.35416666666666663</v>
      </c>
      <c r="H7" s="47" t="s">
        <v>15</v>
      </c>
      <c r="I7" s="48">
        <v>0.38194444444444442</v>
      </c>
      <c r="J7" s="110" t="s">
        <v>170</v>
      </c>
      <c r="K7" s="110" t="s">
        <v>171</v>
      </c>
      <c r="L7" s="49"/>
    </row>
    <row r="8" spans="1:15" ht="17.100000000000001" customHeight="1" x14ac:dyDescent="0.25">
      <c r="A8" s="88"/>
      <c r="B8" s="94"/>
      <c r="C8" s="22" t="s">
        <v>55</v>
      </c>
      <c r="D8" s="21">
        <v>0.36458333333333331</v>
      </c>
      <c r="E8" s="16">
        <v>0.37152777777777773</v>
      </c>
      <c r="F8" s="17" t="s">
        <v>14</v>
      </c>
      <c r="G8" s="16">
        <f>E8+TIME(0,30,0)</f>
        <v>0.39236111111111105</v>
      </c>
      <c r="H8" s="18" t="s">
        <v>15</v>
      </c>
      <c r="I8" s="20">
        <v>0.40902777777777777</v>
      </c>
      <c r="J8" s="111"/>
      <c r="K8" s="111"/>
      <c r="L8" s="50" t="s">
        <v>16</v>
      </c>
    </row>
    <row r="9" spans="1:15" ht="17.100000000000001" customHeight="1" thickBot="1" x14ac:dyDescent="0.3">
      <c r="A9" s="89"/>
      <c r="B9" s="95"/>
      <c r="C9" s="51" t="s">
        <v>54</v>
      </c>
      <c r="D9" s="59">
        <v>0.3888888888888889</v>
      </c>
      <c r="E9" s="53">
        <v>0.39583333333333331</v>
      </c>
      <c r="F9" s="54" t="s">
        <v>14</v>
      </c>
      <c r="G9" s="53">
        <f t="shared" si="0"/>
        <v>0.41666666666666663</v>
      </c>
      <c r="H9" s="55" t="s">
        <v>83</v>
      </c>
      <c r="I9" s="56">
        <v>0.4375</v>
      </c>
      <c r="J9" s="112"/>
      <c r="K9" s="112"/>
      <c r="L9" s="57"/>
    </row>
    <row r="10" spans="1:15" ht="17.100000000000001" customHeight="1" x14ac:dyDescent="0.25">
      <c r="A10" s="87">
        <v>3</v>
      </c>
      <c r="B10" s="93" t="s">
        <v>39</v>
      </c>
      <c r="C10" s="43" t="s">
        <v>61</v>
      </c>
      <c r="D10" s="44">
        <v>0.3263888888888889</v>
      </c>
      <c r="E10" s="45">
        <v>0.33333333333333331</v>
      </c>
      <c r="F10" s="46" t="s">
        <v>14</v>
      </c>
      <c r="G10" s="45">
        <f t="shared" si="0"/>
        <v>0.35416666666666663</v>
      </c>
      <c r="H10" s="47" t="s">
        <v>15</v>
      </c>
      <c r="I10" s="48">
        <v>0.37152777777777773</v>
      </c>
      <c r="J10" s="110" t="s">
        <v>172</v>
      </c>
      <c r="K10" s="110" t="s">
        <v>173</v>
      </c>
      <c r="L10" s="49"/>
      <c r="O10" s="3" t="s">
        <v>52</v>
      </c>
    </row>
    <row r="11" spans="1:15" ht="17.100000000000001" customHeight="1" x14ac:dyDescent="0.25">
      <c r="A11" s="88"/>
      <c r="B11" s="94"/>
      <c r="C11" s="22" t="s">
        <v>55</v>
      </c>
      <c r="D11" s="15"/>
      <c r="E11" s="16"/>
      <c r="F11" s="17"/>
      <c r="G11" s="16"/>
      <c r="H11" s="18"/>
      <c r="I11" s="20"/>
      <c r="J11" s="111"/>
      <c r="K11" s="111"/>
      <c r="L11" s="50" t="s">
        <v>16</v>
      </c>
    </row>
    <row r="12" spans="1:15" ht="17.100000000000001" customHeight="1" thickBot="1" x14ac:dyDescent="0.3">
      <c r="A12" s="89"/>
      <c r="B12" s="95"/>
      <c r="C12" s="51" t="s">
        <v>54</v>
      </c>
      <c r="D12" s="52">
        <v>0.35416666666666669</v>
      </c>
      <c r="E12" s="53">
        <v>0.3611111111111111</v>
      </c>
      <c r="F12" s="54" t="s">
        <v>14</v>
      </c>
      <c r="G12" s="53">
        <f t="shared" si="0"/>
        <v>0.38194444444444442</v>
      </c>
      <c r="H12" s="55" t="s">
        <v>15</v>
      </c>
      <c r="I12" s="56">
        <v>0.39027777777777778</v>
      </c>
      <c r="J12" s="112"/>
      <c r="K12" s="112"/>
      <c r="L12" s="57"/>
    </row>
    <row r="13" spans="1:15" ht="17.100000000000001" customHeight="1" x14ac:dyDescent="0.25">
      <c r="A13" s="87">
        <v>4</v>
      </c>
      <c r="B13" s="93" t="s">
        <v>40</v>
      </c>
      <c r="C13" s="43" t="s">
        <v>61</v>
      </c>
      <c r="D13" s="44">
        <v>0.34027777777777773</v>
      </c>
      <c r="E13" s="45">
        <v>0.34861111111111115</v>
      </c>
      <c r="F13" s="46" t="s">
        <v>14</v>
      </c>
      <c r="G13" s="45">
        <f>E13+TIME(0,8,0)</f>
        <v>0.35416666666666669</v>
      </c>
      <c r="H13" s="47" t="s">
        <v>15</v>
      </c>
      <c r="I13" s="48">
        <v>0.37916666666666665</v>
      </c>
      <c r="J13" s="110" t="s">
        <v>174</v>
      </c>
      <c r="K13" s="154" t="s">
        <v>175</v>
      </c>
      <c r="L13" s="102" t="s">
        <v>180</v>
      </c>
    </row>
    <row r="14" spans="1:15" ht="17.100000000000001" customHeight="1" x14ac:dyDescent="0.25">
      <c r="A14" s="88"/>
      <c r="B14" s="94"/>
      <c r="C14" s="22" t="s">
        <v>55</v>
      </c>
      <c r="D14" s="15">
        <v>0.375</v>
      </c>
      <c r="E14" s="16">
        <v>0.3833333333333333</v>
      </c>
      <c r="F14" s="17" t="s">
        <v>14</v>
      </c>
      <c r="G14" s="16">
        <f>E14+TIME(0,8,0)</f>
        <v>0.38888888888888884</v>
      </c>
      <c r="H14" s="18" t="s">
        <v>15</v>
      </c>
      <c r="I14" s="20">
        <v>0.41111111111111115</v>
      </c>
      <c r="J14" s="111"/>
      <c r="K14" s="155"/>
      <c r="L14" s="103"/>
    </row>
    <row r="15" spans="1:15" ht="17.100000000000001" customHeight="1" thickBot="1" x14ac:dyDescent="0.3">
      <c r="A15" s="89"/>
      <c r="B15" s="95"/>
      <c r="C15" s="51" t="s">
        <v>54</v>
      </c>
      <c r="D15" s="52">
        <v>0.40972222222222227</v>
      </c>
      <c r="E15" s="53">
        <v>0.41805555555555557</v>
      </c>
      <c r="F15" s="54" t="s">
        <v>14</v>
      </c>
      <c r="G15" s="53">
        <f t="shared" ref="G15:G19" si="1">E15+TIME(0,8,0)</f>
        <v>0.4236111111111111</v>
      </c>
      <c r="H15" s="55" t="s">
        <v>15</v>
      </c>
      <c r="I15" s="56">
        <v>0.44722222222222219</v>
      </c>
      <c r="J15" s="112"/>
      <c r="K15" s="156"/>
      <c r="L15" s="104"/>
    </row>
    <row r="16" spans="1:15" ht="17.100000000000001" customHeight="1" x14ac:dyDescent="0.25">
      <c r="A16" s="87">
        <v>5</v>
      </c>
      <c r="B16" s="93" t="s">
        <v>41</v>
      </c>
      <c r="C16" s="43" t="s">
        <v>61</v>
      </c>
      <c r="D16" s="44">
        <v>0.34027777777777773</v>
      </c>
      <c r="E16" s="45">
        <v>0.34861111111111115</v>
      </c>
      <c r="F16" s="46" t="s">
        <v>14</v>
      </c>
      <c r="G16" s="45">
        <f t="shared" si="1"/>
        <v>0.35416666666666669</v>
      </c>
      <c r="H16" s="47" t="s">
        <v>15</v>
      </c>
      <c r="I16" s="48">
        <v>0.37916666666666665</v>
      </c>
      <c r="J16" s="110" t="s">
        <v>176</v>
      </c>
      <c r="K16" s="110" t="s">
        <v>177</v>
      </c>
      <c r="L16" s="157" t="s">
        <v>181</v>
      </c>
    </row>
    <row r="17" spans="1:13" ht="17.100000000000001" customHeight="1" x14ac:dyDescent="0.25">
      <c r="A17" s="88"/>
      <c r="B17" s="94"/>
      <c r="C17" s="22" t="s">
        <v>55</v>
      </c>
      <c r="D17" s="15">
        <v>0.3576388888888889</v>
      </c>
      <c r="E17" s="16">
        <v>0.3666666666666667</v>
      </c>
      <c r="F17" s="17" t="s">
        <v>14</v>
      </c>
      <c r="G17" s="16">
        <f>E17+TIME(0,32,0)</f>
        <v>0.3888888888888889</v>
      </c>
      <c r="H17" s="18" t="s">
        <v>15</v>
      </c>
      <c r="I17" s="20">
        <v>0.40277777777777773</v>
      </c>
      <c r="J17" s="111"/>
      <c r="K17" s="111"/>
      <c r="L17" s="158"/>
    </row>
    <row r="18" spans="1:13" ht="17.25" thickBot="1" x14ac:dyDescent="0.3">
      <c r="A18" s="89"/>
      <c r="B18" s="95"/>
      <c r="C18" s="51" t="s">
        <v>54</v>
      </c>
      <c r="D18" s="52">
        <v>0.40625</v>
      </c>
      <c r="E18" s="53">
        <v>0.40138888888888885</v>
      </c>
      <c r="F18" s="54" t="s">
        <v>14</v>
      </c>
      <c r="G18" s="53">
        <f>E18+TIME(0,32,0)</f>
        <v>0.42361111111111105</v>
      </c>
      <c r="H18" s="55" t="s">
        <v>15</v>
      </c>
      <c r="I18" s="56">
        <v>0.44027777777777777</v>
      </c>
      <c r="J18" s="112"/>
      <c r="K18" s="112"/>
      <c r="L18" s="159"/>
    </row>
    <row r="19" spans="1:13" x14ac:dyDescent="0.25">
      <c r="A19" s="87">
        <v>6</v>
      </c>
      <c r="B19" s="93" t="s">
        <v>42</v>
      </c>
      <c r="C19" s="43" t="s">
        <v>61</v>
      </c>
      <c r="D19" s="44">
        <v>0.34027777777777773</v>
      </c>
      <c r="E19" s="45">
        <v>0.34861111111111115</v>
      </c>
      <c r="F19" s="46" t="s">
        <v>14</v>
      </c>
      <c r="G19" s="45">
        <f t="shared" si="1"/>
        <v>0.35416666666666669</v>
      </c>
      <c r="H19" s="47" t="s">
        <v>15</v>
      </c>
      <c r="I19" s="48">
        <v>0.37638888888888888</v>
      </c>
      <c r="J19" s="110" t="s">
        <v>178</v>
      </c>
      <c r="K19" s="110" t="s">
        <v>179</v>
      </c>
      <c r="L19" s="90" t="s">
        <v>181</v>
      </c>
    </row>
    <row r="20" spans="1:13" x14ac:dyDescent="0.25">
      <c r="A20" s="88"/>
      <c r="B20" s="94"/>
      <c r="C20" s="22" t="s">
        <v>55</v>
      </c>
      <c r="D20" s="15">
        <v>0.3576388888888889</v>
      </c>
      <c r="E20" s="16">
        <v>0.3666666666666667</v>
      </c>
      <c r="F20" s="17" t="s">
        <v>14</v>
      </c>
      <c r="G20" s="16">
        <f>E20+TIME(0,32,0)</f>
        <v>0.3888888888888889</v>
      </c>
      <c r="H20" s="18" t="s">
        <v>15</v>
      </c>
      <c r="I20" s="20">
        <v>0.39999999999999997</v>
      </c>
      <c r="J20" s="111"/>
      <c r="K20" s="111"/>
      <c r="L20" s="103"/>
    </row>
    <row r="21" spans="1:13" ht="17.25" thickBot="1" x14ac:dyDescent="0.3">
      <c r="A21" s="163"/>
      <c r="B21" s="164"/>
      <c r="C21" s="165" t="s">
        <v>54</v>
      </c>
      <c r="D21" s="166">
        <v>0.37847222222222227</v>
      </c>
      <c r="E21" s="167">
        <v>0.38750000000000001</v>
      </c>
      <c r="F21" s="168" t="s">
        <v>14</v>
      </c>
      <c r="G21" s="167">
        <f>E21+TIME(0,32,0)</f>
        <v>0.40972222222222221</v>
      </c>
      <c r="H21" s="169" t="s">
        <v>15</v>
      </c>
      <c r="I21" s="170">
        <v>0.42638888888888887</v>
      </c>
      <c r="J21" s="111"/>
      <c r="K21" s="111"/>
      <c r="L21" s="103"/>
    </row>
    <row r="22" spans="1:13" ht="51" customHeight="1" thickBot="1" x14ac:dyDescent="0.3">
      <c r="A22" s="77">
        <v>7</v>
      </c>
      <c r="B22" s="107" t="s">
        <v>51</v>
      </c>
      <c r="C22" s="108"/>
      <c r="D22" s="78">
        <v>0.35416666666666669</v>
      </c>
      <c r="E22" s="60">
        <v>0.3611111111111111</v>
      </c>
      <c r="F22" s="61" t="s">
        <v>17</v>
      </c>
      <c r="G22" s="60">
        <v>0.36805555555555558</v>
      </c>
      <c r="H22" s="62" t="s">
        <v>15</v>
      </c>
      <c r="I22" s="63">
        <v>0.40277777777777773</v>
      </c>
      <c r="J22" s="171" t="s">
        <v>185</v>
      </c>
      <c r="K22" s="172"/>
      <c r="L22" s="64" t="s">
        <v>162</v>
      </c>
      <c r="M22" s="35"/>
    </row>
    <row r="23" spans="1:13" s="3" customFormat="1" ht="51" customHeight="1" thickBot="1" x14ac:dyDescent="0.3">
      <c r="A23" s="70">
        <v>8</v>
      </c>
      <c r="B23" s="105" t="s">
        <v>86</v>
      </c>
      <c r="C23" s="106"/>
      <c r="D23" s="67">
        <v>0.33333333333333331</v>
      </c>
      <c r="E23" s="67">
        <v>0.34027777777777773</v>
      </c>
      <c r="F23" s="68" t="s">
        <v>17</v>
      </c>
      <c r="G23" s="67">
        <v>0.34722222222222227</v>
      </c>
      <c r="H23" s="69" t="s">
        <v>15</v>
      </c>
      <c r="I23" s="71">
        <v>0.35416666666666669</v>
      </c>
      <c r="J23" s="173" t="s">
        <v>186</v>
      </c>
      <c r="K23" s="172"/>
      <c r="L23" s="64" t="s">
        <v>162</v>
      </c>
    </row>
    <row r="24" spans="1:13" s="3" customFormat="1" ht="51" customHeight="1" thickBot="1" x14ac:dyDescent="0.3">
      <c r="A24" s="70">
        <v>9</v>
      </c>
      <c r="B24" s="105" t="s">
        <v>62</v>
      </c>
      <c r="C24" s="106"/>
      <c r="D24" s="67">
        <v>0.3611111111111111</v>
      </c>
      <c r="E24" s="67">
        <v>0.36805555555555558</v>
      </c>
      <c r="F24" s="68" t="s">
        <v>17</v>
      </c>
      <c r="G24" s="67">
        <v>0.375</v>
      </c>
      <c r="H24" s="69" t="s">
        <v>15</v>
      </c>
      <c r="I24" s="71">
        <v>0.4375</v>
      </c>
      <c r="J24" s="173" t="s">
        <v>186</v>
      </c>
      <c r="K24" s="172"/>
      <c r="L24" s="64" t="s">
        <v>162</v>
      </c>
    </row>
    <row r="25" spans="1:13" s="3" customFormat="1" ht="51" customHeight="1" thickBot="1" x14ac:dyDescent="0.3">
      <c r="A25" s="70">
        <v>10</v>
      </c>
      <c r="B25" s="109" t="s">
        <v>75</v>
      </c>
      <c r="C25" s="106"/>
      <c r="D25" s="67">
        <v>0.3263888888888889</v>
      </c>
      <c r="E25" s="67">
        <v>0.33333333333333331</v>
      </c>
      <c r="F25" s="68" t="s">
        <v>17</v>
      </c>
      <c r="G25" s="67">
        <v>0.34027777777777773</v>
      </c>
      <c r="H25" s="69" t="s">
        <v>15</v>
      </c>
      <c r="I25" s="71">
        <v>0.35069444444444442</v>
      </c>
      <c r="J25" s="171" t="s">
        <v>183</v>
      </c>
      <c r="K25" s="172"/>
      <c r="L25" s="64" t="s">
        <v>163</v>
      </c>
    </row>
    <row r="26" spans="1:13" ht="51" customHeight="1" thickBot="1" x14ac:dyDescent="0.3">
      <c r="A26" s="70">
        <v>11</v>
      </c>
      <c r="B26" s="105" t="s">
        <v>74</v>
      </c>
      <c r="C26" s="106"/>
      <c r="D26" s="67">
        <v>0.3263888888888889</v>
      </c>
      <c r="E26" s="67">
        <v>0.33333333333333331</v>
      </c>
      <c r="F26" s="68" t="s">
        <v>17</v>
      </c>
      <c r="G26" s="67">
        <v>0.34027777777777773</v>
      </c>
      <c r="H26" s="69" t="s">
        <v>15</v>
      </c>
      <c r="I26" s="71">
        <v>0.35069444444444442</v>
      </c>
      <c r="J26" s="171" t="s">
        <v>184</v>
      </c>
      <c r="K26" s="172"/>
      <c r="L26" s="64" t="s">
        <v>163</v>
      </c>
    </row>
    <row r="27" spans="1:13" ht="29.25" customHeight="1" thickBot="1" x14ac:dyDescent="0.3">
      <c r="A27" s="66"/>
      <c r="B27" s="174" t="s">
        <v>18</v>
      </c>
      <c r="C27" s="175"/>
      <c r="D27" s="176" t="s">
        <v>187</v>
      </c>
      <c r="E27" s="177"/>
      <c r="F27" s="177"/>
      <c r="G27" s="177"/>
      <c r="H27" s="177"/>
      <c r="I27" s="177"/>
      <c r="J27" s="160"/>
      <c r="K27" s="161" t="s">
        <v>164</v>
      </c>
      <c r="L27" s="162"/>
      <c r="M27" s="65"/>
    </row>
    <row r="28" spans="1:13" ht="19.5" x14ac:dyDescent="0.25">
      <c r="C28" s="6" t="s">
        <v>19</v>
      </c>
      <c r="D28" s="4"/>
      <c r="E28" s="4"/>
      <c r="F28" s="4"/>
      <c r="G28" s="4"/>
      <c r="H28" s="4"/>
      <c r="I28" s="4"/>
      <c r="J28" s="3"/>
      <c r="L28" s="3"/>
    </row>
    <row r="29" spans="1:13" ht="16.5" customHeight="1" x14ac:dyDescent="0.25">
      <c r="C29" s="91" t="s">
        <v>188</v>
      </c>
      <c r="D29" s="91"/>
      <c r="E29" s="91"/>
      <c r="F29" s="91"/>
      <c r="G29" s="91"/>
      <c r="H29" s="91"/>
      <c r="I29" s="91"/>
      <c r="J29" s="91"/>
      <c r="K29" s="91"/>
      <c r="L29" s="91"/>
    </row>
    <row r="30" spans="1:13" s="3" customFormat="1" ht="15.6" customHeight="1" x14ac:dyDescent="0.25">
      <c r="A30" s="34"/>
      <c r="C30" s="91" t="s">
        <v>189</v>
      </c>
      <c r="D30" s="91"/>
      <c r="E30" s="91"/>
      <c r="F30" s="91"/>
      <c r="G30" s="91"/>
      <c r="H30" s="91"/>
      <c r="I30" s="91"/>
      <c r="J30" s="91"/>
      <c r="K30" s="91"/>
      <c r="L30" s="91"/>
    </row>
    <row r="31" spans="1:13" ht="16.5" customHeight="1" x14ac:dyDescent="0.25">
      <c r="C31" s="91" t="s">
        <v>20</v>
      </c>
      <c r="D31" s="91"/>
      <c r="E31" s="91"/>
      <c r="F31" s="91"/>
      <c r="G31" s="91"/>
      <c r="H31" s="91"/>
      <c r="I31" s="91"/>
      <c r="J31" s="91"/>
      <c r="K31" s="91"/>
      <c r="L31" s="91"/>
    </row>
    <row r="32" spans="1:13" s="3" customFormat="1" ht="16.5" customHeight="1" x14ac:dyDescent="0.25">
      <c r="A32" s="34"/>
      <c r="C32" s="91" t="s">
        <v>21</v>
      </c>
      <c r="D32" s="91"/>
      <c r="E32" s="91"/>
      <c r="F32" s="91"/>
      <c r="G32" s="91"/>
      <c r="H32" s="91"/>
      <c r="I32" s="91"/>
      <c r="J32" s="91"/>
      <c r="K32" s="91"/>
      <c r="L32" s="91"/>
    </row>
    <row r="33" spans="3:12" ht="16.5" customHeight="1" x14ac:dyDescent="0.25">
      <c r="C33" s="92" t="s">
        <v>182</v>
      </c>
      <c r="D33" s="92"/>
      <c r="E33" s="92"/>
      <c r="F33" s="92"/>
      <c r="G33" s="92"/>
      <c r="H33" s="92"/>
      <c r="I33" s="92"/>
      <c r="J33" s="92"/>
      <c r="K33" s="92"/>
      <c r="L33" s="92"/>
    </row>
    <row r="34" spans="3:12" x14ac:dyDescent="0.25">
      <c r="C34" s="23" t="s">
        <v>64</v>
      </c>
      <c r="D34" s="4"/>
      <c r="E34" s="4"/>
      <c r="F34" s="4"/>
      <c r="G34" s="4"/>
      <c r="H34" s="4"/>
      <c r="I34" s="4"/>
      <c r="J34" s="3"/>
      <c r="L34" s="3"/>
    </row>
    <row r="35" spans="3:12" x14ac:dyDescent="0.25">
      <c r="C35" s="23" t="s">
        <v>65</v>
      </c>
      <c r="D35" s="4"/>
      <c r="E35" s="4"/>
      <c r="F35" s="4"/>
      <c r="G35" s="4"/>
      <c r="H35" s="4"/>
      <c r="I35" s="4"/>
      <c r="J35" s="3"/>
      <c r="L35" s="3"/>
    </row>
    <row r="36" spans="3:12" x14ac:dyDescent="0.25">
      <c r="C36" s="23" t="s">
        <v>66</v>
      </c>
      <c r="D36" s="4"/>
      <c r="E36" s="4"/>
      <c r="F36" s="4"/>
      <c r="G36" s="4"/>
      <c r="H36" s="4"/>
      <c r="I36" s="4"/>
      <c r="J36" s="3"/>
      <c r="L36" s="3"/>
    </row>
    <row r="37" spans="3:12" x14ac:dyDescent="0.25">
      <c r="C37" s="2"/>
      <c r="D37" s="4"/>
      <c r="E37" s="4"/>
      <c r="F37" s="4"/>
      <c r="G37" s="4"/>
      <c r="H37" s="4"/>
      <c r="I37" s="4"/>
      <c r="J37" s="2"/>
      <c r="L37" s="2"/>
    </row>
    <row r="38" spans="3:12" x14ac:dyDescent="0.25">
      <c r="C38" s="2"/>
      <c r="D38" s="4"/>
      <c r="E38" s="4"/>
      <c r="F38" s="4"/>
      <c r="G38" s="4"/>
      <c r="H38" s="4"/>
      <c r="I38" s="4"/>
      <c r="J38" s="2"/>
      <c r="L38" s="2"/>
    </row>
    <row r="39" spans="3:12" x14ac:dyDescent="0.25">
      <c r="C39" s="2"/>
      <c r="D39" s="4"/>
      <c r="E39" s="4"/>
      <c r="F39" s="4"/>
      <c r="G39" s="4"/>
      <c r="H39" s="4"/>
      <c r="I39" s="4"/>
      <c r="J39" s="2"/>
      <c r="L39" s="2"/>
    </row>
    <row r="40" spans="3:12" x14ac:dyDescent="0.25">
      <c r="C40" s="2"/>
      <c r="D40" s="4"/>
      <c r="E40" s="4"/>
      <c r="F40" s="4"/>
      <c r="G40" s="4"/>
      <c r="H40" s="4"/>
      <c r="I40" s="4"/>
      <c r="J40" s="2"/>
      <c r="L40" s="2"/>
    </row>
    <row r="41" spans="3:12" x14ac:dyDescent="0.25">
      <c r="C41" s="2"/>
      <c r="D41" s="3"/>
      <c r="E41" s="3"/>
      <c r="F41" s="3"/>
      <c r="G41" s="4"/>
      <c r="H41" s="4"/>
      <c r="I41" s="4"/>
      <c r="J41" s="2"/>
      <c r="L41" s="2"/>
    </row>
  </sheetData>
  <mergeCells count="52">
    <mergeCell ref="J23:K23"/>
    <mergeCell ref="J24:K24"/>
    <mergeCell ref="B10:B12"/>
    <mergeCell ref="B7:B9"/>
    <mergeCell ref="J19:J21"/>
    <mergeCell ref="B4:B6"/>
    <mergeCell ref="B3:C3"/>
    <mergeCell ref="J4:J6"/>
    <mergeCell ref="J7:J9"/>
    <mergeCell ref="J10:J12"/>
    <mergeCell ref="D2:I2"/>
    <mergeCell ref="E3:F3"/>
    <mergeCell ref="C32:L32"/>
    <mergeCell ref="C30:L30"/>
    <mergeCell ref="G3:I3"/>
    <mergeCell ref="L13:L15"/>
    <mergeCell ref="L16:L18"/>
    <mergeCell ref="L19:L21"/>
    <mergeCell ref="B23:C23"/>
    <mergeCell ref="K4:K6"/>
    <mergeCell ref="K7:K9"/>
    <mergeCell ref="K10:K12"/>
    <mergeCell ref="K13:K15"/>
    <mergeCell ref="B22:C22"/>
    <mergeCell ref="B19:B21"/>
    <mergeCell ref="B16:B18"/>
    <mergeCell ref="A13:A15"/>
    <mergeCell ref="A16:A18"/>
    <mergeCell ref="C29:L29"/>
    <mergeCell ref="C31:L31"/>
    <mergeCell ref="C33:L33"/>
    <mergeCell ref="B13:B15"/>
    <mergeCell ref="B27:C27"/>
    <mergeCell ref="D27:J27"/>
    <mergeCell ref="B25:C25"/>
    <mergeCell ref="B26:C26"/>
    <mergeCell ref="B24:C24"/>
    <mergeCell ref="J13:J15"/>
    <mergeCell ref="J16:J18"/>
    <mergeCell ref="J25:K25"/>
    <mergeCell ref="J26:K26"/>
    <mergeCell ref="J22:K22"/>
    <mergeCell ref="A1:L1"/>
    <mergeCell ref="K2:L2"/>
    <mergeCell ref="K27:L27"/>
    <mergeCell ref="K16:K18"/>
    <mergeCell ref="K19:K21"/>
    <mergeCell ref="A2:C2"/>
    <mergeCell ref="A19:A21"/>
    <mergeCell ref="A4:A6"/>
    <mergeCell ref="A7:A9"/>
    <mergeCell ref="A10:A12"/>
  </mergeCells>
  <phoneticPr fontId="1" type="noConversion"/>
  <pageMargins left="0.23622047244094491" right="0.23622047244094491"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7"/>
  <sheetViews>
    <sheetView zoomScale="90" zoomScaleNormal="90" zoomScaleSheetLayoutView="90" workbookViewId="0">
      <pane ySplit="2" topLeftCell="A3" activePane="bottomLeft" state="frozen"/>
      <selection pane="bottomLeft" activeCell="M113" sqref="M113"/>
    </sheetView>
  </sheetViews>
  <sheetFormatPr defaultColWidth="14.125" defaultRowHeight="17.25" x14ac:dyDescent="0.25"/>
  <cols>
    <col min="1" max="1" width="15.625" style="1" customWidth="1"/>
    <col min="2" max="2" width="11.125" style="1" customWidth="1"/>
    <col min="3" max="3" width="13.625" style="1" customWidth="1"/>
    <col min="4" max="4" width="11.125" style="1" customWidth="1"/>
    <col min="5" max="5" width="11.875" style="1" customWidth="1"/>
    <col min="6" max="9" width="11.625" style="1" customWidth="1"/>
    <col min="10" max="16384" width="14.125" style="1"/>
  </cols>
  <sheetData>
    <row r="1" spans="1:9" ht="59.1" customHeight="1" x14ac:dyDescent="0.25">
      <c r="A1" s="121" t="s">
        <v>60</v>
      </c>
      <c r="B1" s="121"/>
      <c r="C1" s="121"/>
      <c r="D1" s="121"/>
      <c r="E1" s="121"/>
      <c r="F1" s="121"/>
      <c r="G1" s="121"/>
      <c r="H1" s="121"/>
      <c r="I1" s="121"/>
    </row>
    <row r="2" spans="1:9" ht="36" customHeight="1" x14ac:dyDescent="0.25">
      <c r="A2" s="178" t="s">
        <v>0</v>
      </c>
      <c r="B2" s="178" t="s">
        <v>1</v>
      </c>
      <c r="C2" s="178" t="s">
        <v>4</v>
      </c>
      <c r="D2" s="178" t="s">
        <v>2</v>
      </c>
      <c r="E2" s="178" t="s">
        <v>3</v>
      </c>
      <c r="F2" s="199" t="s">
        <v>7</v>
      </c>
      <c r="G2" s="199" t="s">
        <v>5</v>
      </c>
      <c r="H2" s="199" t="s">
        <v>6</v>
      </c>
      <c r="I2" s="200" t="s">
        <v>29</v>
      </c>
    </row>
    <row r="3" spans="1:9" ht="39.950000000000003" customHeight="1" x14ac:dyDescent="0.25">
      <c r="A3" s="178" t="s">
        <v>105</v>
      </c>
      <c r="B3" s="181" t="s">
        <v>34</v>
      </c>
      <c r="C3" s="178" t="s">
        <v>35</v>
      </c>
      <c r="D3" s="182">
        <v>1101</v>
      </c>
      <c r="E3" s="178" t="s">
        <v>190</v>
      </c>
      <c r="F3" s="205">
        <f>活動流程總表!$D$4</f>
        <v>0.3263888888888889</v>
      </c>
      <c r="G3" s="205">
        <v>0.33333333333333331</v>
      </c>
      <c r="H3" s="205">
        <f>活動流程總表!G4</f>
        <v>0.35416666666666663</v>
      </c>
      <c r="I3" s="200"/>
    </row>
    <row r="4" spans="1:9" ht="39.950000000000003" customHeight="1" x14ac:dyDescent="0.25">
      <c r="A4" s="178" t="s">
        <v>103</v>
      </c>
      <c r="B4" s="181" t="s">
        <v>34</v>
      </c>
      <c r="C4" s="178" t="s">
        <v>35</v>
      </c>
      <c r="D4" s="182">
        <v>1102</v>
      </c>
      <c r="E4" s="178" t="s">
        <v>191</v>
      </c>
      <c r="F4" s="205">
        <f>活動流程總表!$D$4</f>
        <v>0.3263888888888889</v>
      </c>
      <c r="G4" s="205">
        <f>G3+TIME(0,5,0)</f>
        <v>0.33680555555555552</v>
      </c>
      <c r="H4" s="205">
        <f>H3+TIME(0,5,0)</f>
        <v>0.35763888888888884</v>
      </c>
      <c r="I4" s="200"/>
    </row>
    <row r="5" spans="1:9" ht="39.950000000000003" customHeight="1" x14ac:dyDescent="0.25">
      <c r="A5" s="178" t="s">
        <v>99</v>
      </c>
      <c r="B5" s="181" t="s">
        <v>34</v>
      </c>
      <c r="C5" s="178" t="s">
        <v>35</v>
      </c>
      <c r="D5" s="182">
        <v>1103</v>
      </c>
      <c r="E5" s="178" t="s">
        <v>192</v>
      </c>
      <c r="F5" s="205">
        <f>活動流程總表!$D$4</f>
        <v>0.3263888888888889</v>
      </c>
      <c r="G5" s="205">
        <f t="shared" ref="G5:G11" si="0">G4+TIME(0,5,0)</f>
        <v>0.34027777777777773</v>
      </c>
      <c r="H5" s="205">
        <f t="shared" ref="H5:H11" si="1">H4+TIME(0,5,0)</f>
        <v>0.36111111111111105</v>
      </c>
      <c r="I5" s="200"/>
    </row>
    <row r="6" spans="1:9" ht="39.950000000000003" customHeight="1" x14ac:dyDescent="0.25">
      <c r="A6" s="178" t="s">
        <v>104</v>
      </c>
      <c r="B6" s="181" t="s">
        <v>34</v>
      </c>
      <c r="C6" s="178" t="s">
        <v>35</v>
      </c>
      <c r="D6" s="182">
        <v>1104</v>
      </c>
      <c r="E6" s="178" t="s">
        <v>193</v>
      </c>
      <c r="F6" s="205">
        <f>活動流程總表!$D$4</f>
        <v>0.3263888888888889</v>
      </c>
      <c r="G6" s="205">
        <f t="shared" si="0"/>
        <v>0.34374999999999994</v>
      </c>
      <c r="H6" s="205">
        <f t="shared" si="1"/>
        <v>0.36458333333333326</v>
      </c>
      <c r="I6" s="200"/>
    </row>
    <row r="7" spans="1:9" ht="39.950000000000003" customHeight="1" x14ac:dyDescent="0.25">
      <c r="A7" s="178" t="s">
        <v>98</v>
      </c>
      <c r="B7" s="181" t="s">
        <v>34</v>
      </c>
      <c r="C7" s="178" t="s">
        <v>35</v>
      </c>
      <c r="D7" s="182">
        <v>1105</v>
      </c>
      <c r="E7" s="178" t="s">
        <v>194</v>
      </c>
      <c r="F7" s="205">
        <f>活動流程總表!$D$4</f>
        <v>0.3263888888888889</v>
      </c>
      <c r="G7" s="205">
        <f t="shared" si="0"/>
        <v>0.34722222222222215</v>
      </c>
      <c r="H7" s="205">
        <f t="shared" si="1"/>
        <v>0.36805555555555547</v>
      </c>
      <c r="I7" s="200"/>
    </row>
    <row r="8" spans="1:9" ht="39.950000000000003" customHeight="1" x14ac:dyDescent="0.25">
      <c r="A8" s="178" t="s">
        <v>100</v>
      </c>
      <c r="B8" s="181" t="s">
        <v>34</v>
      </c>
      <c r="C8" s="178" t="s">
        <v>35</v>
      </c>
      <c r="D8" s="182">
        <v>1106</v>
      </c>
      <c r="E8" s="178" t="s">
        <v>195</v>
      </c>
      <c r="F8" s="205">
        <f>活動流程總表!$D$4</f>
        <v>0.3263888888888889</v>
      </c>
      <c r="G8" s="205">
        <f t="shared" si="0"/>
        <v>0.35069444444444436</v>
      </c>
      <c r="H8" s="205">
        <f t="shared" si="1"/>
        <v>0.37152777777777768</v>
      </c>
      <c r="I8" s="200"/>
    </row>
    <row r="9" spans="1:9" ht="39.950000000000003" customHeight="1" x14ac:dyDescent="0.25">
      <c r="A9" s="178" t="s">
        <v>102</v>
      </c>
      <c r="B9" s="181" t="s">
        <v>34</v>
      </c>
      <c r="C9" s="178" t="s">
        <v>35</v>
      </c>
      <c r="D9" s="182">
        <v>1107</v>
      </c>
      <c r="E9" s="178" t="s">
        <v>196</v>
      </c>
      <c r="F9" s="205">
        <f>活動流程總表!$D$4</f>
        <v>0.3263888888888889</v>
      </c>
      <c r="G9" s="205">
        <f t="shared" si="0"/>
        <v>0.35416666666666657</v>
      </c>
      <c r="H9" s="205">
        <f t="shared" si="1"/>
        <v>0.37499999999999989</v>
      </c>
      <c r="I9" s="200"/>
    </row>
    <row r="10" spans="1:9" ht="39.950000000000003" customHeight="1" x14ac:dyDescent="0.25">
      <c r="A10" s="178" t="s">
        <v>97</v>
      </c>
      <c r="B10" s="181" t="s">
        <v>34</v>
      </c>
      <c r="C10" s="178" t="s">
        <v>35</v>
      </c>
      <c r="D10" s="182">
        <v>1108</v>
      </c>
      <c r="E10" s="178" t="s">
        <v>197</v>
      </c>
      <c r="F10" s="205">
        <f>活動流程總表!$D$4</f>
        <v>0.3263888888888889</v>
      </c>
      <c r="G10" s="205">
        <f t="shared" si="0"/>
        <v>0.35763888888888878</v>
      </c>
      <c r="H10" s="205">
        <f t="shared" si="1"/>
        <v>0.3784722222222221</v>
      </c>
      <c r="I10" s="200"/>
    </row>
    <row r="11" spans="1:9" ht="39.950000000000003" customHeight="1" x14ac:dyDescent="0.25">
      <c r="A11" s="178" t="s">
        <v>96</v>
      </c>
      <c r="B11" s="181" t="s">
        <v>34</v>
      </c>
      <c r="C11" s="178" t="s">
        <v>35</v>
      </c>
      <c r="D11" s="182">
        <v>1109</v>
      </c>
      <c r="E11" s="178" t="s">
        <v>198</v>
      </c>
      <c r="F11" s="205">
        <f>活動流程總表!$D$4</f>
        <v>0.3263888888888889</v>
      </c>
      <c r="G11" s="205">
        <f t="shared" si="0"/>
        <v>0.36111111111111099</v>
      </c>
      <c r="H11" s="205">
        <f t="shared" si="1"/>
        <v>0.38194444444444431</v>
      </c>
      <c r="I11" s="200"/>
    </row>
    <row r="12" spans="1:9" ht="35.1" customHeight="1" x14ac:dyDescent="0.25">
      <c r="A12" s="185" t="s">
        <v>103</v>
      </c>
      <c r="B12" s="184" t="s">
        <v>36</v>
      </c>
      <c r="C12" s="185" t="s">
        <v>35</v>
      </c>
      <c r="D12" s="184">
        <v>1201</v>
      </c>
      <c r="E12" s="185" t="s">
        <v>199</v>
      </c>
      <c r="F12" s="206">
        <f>活動流程總表!$D$5</f>
        <v>0.36805555555555558</v>
      </c>
      <c r="G12" s="206">
        <f>活動流程總表!E5</f>
        <v>0.375</v>
      </c>
      <c r="H12" s="206">
        <f>活動流程總表!G5</f>
        <v>0.39583333333333331</v>
      </c>
      <c r="I12" s="201"/>
    </row>
    <row r="13" spans="1:9" ht="35.1" customHeight="1" x14ac:dyDescent="0.25">
      <c r="A13" s="185" t="s">
        <v>99</v>
      </c>
      <c r="B13" s="184" t="s">
        <v>36</v>
      </c>
      <c r="C13" s="185" t="s">
        <v>35</v>
      </c>
      <c r="D13" s="184">
        <v>1202</v>
      </c>
      <c r="E13" s="185" t="s">
        <v>109</v>
      </c>
      <c r="F13" s="206">
        <f>活動流程總表!$D$5</f>
        <v>0.36805555555555558</v>
      </c>
      <c r="G13" s="206">
        <f>G12+TIME(0,8,0)</f>
        <v>0.38055555555555554</v>
      </c>
      <c r="H13" s="206">
        <f>H12+TIME(0,8,0)</f>
        <v>0.40138888888888885</v>
      </c>
      <c r="I13" s="201"/>
    </row>
    <row r="14" spans="1:9" ht="35.1" customHeight="1" x14ac:dyDescent="0.25">
      <c r="A14" s="185" t="s">
        <v>100</v>
      </c>
      <c r="B14" s="184" t="s">
        <v>36</v>
      </c>
      <c r="C14" s="185" t="s">
        <v>35</v>
      </c>
      <c r="D14" s="184">
        <v>1203</v>
      </c>
      <c r="E14" s="185" t="s">
        <v>200</v>
      </c>
      <c r="F14" s="206">
        <f>活動流程總表!$D$5</f>
        <v>0.36805555555555558</v>
      </c>
      <c r="G14" s="206">
        <f t="shared" ref="G14:G17" si="2">G13+TIME(0,8,0)</f>
        <v>0.38611111111111107</v>
      </c>
      <c r="H14" s="206">
        <f t="shared" ref="H14:H17" si="3">H13+TIME(0,8,0)</f>
        <v>0.40694444444444439</v>
      </c>
      <c r="I14" s="201"/>
    </row>
    <row r="15" spans="1:9" ht="35.1" customHeight="1" x14ac:dyDescent="0.25">
      <c r="A15" s="185" t="s">
        <v>102</v>
      </c>
      <c r="B15" s="184" t="s">
        <v>36</v>
      </c>
      <c r="C15" s="185" t="s">
        <v>35</v>
      </c>
      <c r="D15" s="184">
        <v>1204</v>
      </c>
      <c r="E15" s="185" t="s">
        <v>108</v>
      </c>
      <c r="F15" s="206">
        <f>活動流程總表!$D$5</f>
        <v>0.36805555555555558</v>
      </c>
      <c r="G15" s="206">
        <f t="shared" si="2"/>
        <v>0.39166666666666661</v>
      </c>
      <c r="H15" s="206">
        <f t="shared" si="3"/>
        <v>0.41249999999999992</v>
      </c>
      <c r="I15" s="201"/>
    </row>
    <row r="16" spans="1:9" ht="35.1" customHeight="1" x14ac:dyDescent="0.25">
      <c r="A16" s="185" t="s">
        <v>104</v>
      </c>
      <c r="B16" s="184" t="s">
        <v>36</v>
      </c>
      <c r="C16" s="185" t="s">
        <v>35</v>
      </c>
      <c r="D16" s="184">
        <v>1205</v>
      </c>
      <c r="E16" s="185" t="s">
        <v>201</v>
      </c>
      <c r="F16" s="206">
        <f>活動流程總表!$D$5</f>
        <v>0.36805555555555558</v>
      </c>
      <c r="G16" s="206">
        <f t="shared" si="2"/>
        <v>0.39722222222222214</v>
      </c>
      <c r="H16" s="206">
        <f t="shared" si="3"/>
        <v>0.41805555555555546</v>
      </c>
      <c r="I16" s="201"/>
    </row>
    <row r="17" spans="1:9" ht="35.1" customHeight="1" x14ac:dyDescent="0.25">
      <c r="A17" s="185" t="s">
        <v>96</v>
      </c>
      <c r="B17" s="184" t="s">
        <v>36</v>
      </c>
      <c r="C17" s="185" t="s">
        <v>35</v>
      </c>
      <c r="D17" s="184">
        <v>1206</v>
      </c>
      <c r="E17" s="185" t="s">
        <v>202</v>
      </c>
      <c r="F17" s="206">
        <f>活動流程總表!$D$5</f>
        <v>0.36805555555555558</v>
      </c>
      <c r="G17" s="206">
        <f t="shared" si="2"/>
        <v>0.40277777777777768</v>
      </c>
      <c r="H17" s="206">
        <f t="shared" si="3"/>
        <v>0.42361111111111099</v>
      </c>
      <c r="I17" s="201"/>
    </row>
    <row r="18" spans="1:9" ht="35.1" customHeight="1" x14ac:dyDescent="0.25">
      <c r="A18" s="188" t="s">
        <v>102</v>
      </c>
      <c r="B18" s="187" t="s">
        <v>37</v>
      </c>
      <c r="C18" s="188" t="s">
        <v>35</v>
      </c>
      <c r="D18" s="187">
        <v>1301</v>
      </c>
      <c r="E18" s="188" t="s">
        <v>203</v>
      </c>
      <c r="F18" s="207">
        <f>活動流程總表!$D$6</f>
        <v>0.41319444444444442</v>
      </c>
      <c r="G18" s="207">
        <f>活動流程總表!E6</f>
        <v>0.4201388888888889</v>
      </c>
      <c r="H18" s="207">
        <f>活動流程總表!G6</f>
        <v>0.44097222222222221</v>
      </c>
      <c r="I18" s="188"/>
    </row>
    <row r="19" spans="1:9" ht="35.1" customHeight="1" x14ac:dyDescent="0.25">
      <c r="A19" s="188" t="s">
        <v>99</v>
      </c>
      <c r="B19" s="187" t="s">
        <v>37</v>
      </c>
      <c r="C19" s="188" t="s">
        <v>35</v>
      </c>
      <c r="D19" s="187">
        <v>1302</v>
      </c>
      <c r="E19" s="188" t="s">
        <v>204</v>
      </c>
      <c r="F19" s="207">
        <f>活動流程總表!$D$6</f>
        <v>0.41319444444444442</v>
      </c>
      <c r="G19" s="207">
        <f>G18+TIME(0,6,0)</f>
        <v>0.42430555555555555</v>
      </c>
      <c r="H19" s="207">
        <f>H18+TIME(0,6,0)</f>
        <v>0.44513888888888886</v>
      </c>
      <c r="I19" s="188"/>
    </row>
    <row r="20" spans="1:9" ht="35.1" customHeight="1" x14ac:dyDescent="0.25">
      <c r="A20" s="188" t="s">
        <v>98</v>
      </c>
      <c r="B20" s="187" t="s">
        <v>37</v>
      </c>
      <c r="C20" s="188" t="s">
        <v>35</v>
      </c>
      <c r="D20" s="187">
        <v>1303</v>
      </c>
      <c r="E20" s="188" t="s">
        <v>111</v>
      </c>
      <c r="F20" s="207">
        <f>活動流程總表!$D$6</f>
        <v>0.41319444444444442</v>
      </c>
      <c r="G20" s="207">
        <f t="shared" ref="G20" si="4">G19+TIME(0,6,0)</f>
        <v>0.4284722222222222</v>
      </c>
      <c r="H20" s="207">
        <f t="shared" ref="H20" si="5">H19+TIME(0,6,0)</f>
        <v>0.44930555555555551</v>
      </c>
      <c r="I20" s="188"/>
    </row>
    <row r="21" spans="1:9" ht="35.1" customHeight="1" x14ac:dyDescent="0.25">
      <c r="A21" s="188" t="s">
        <v>103</v>
      </c>
      <c r="B21" s="187" t="s">
        <v>37</v>
      </c>
      <c r="C21" s="188" t="s">
        <v>35</v>
      </c>
      <c r="D21" s="187">
        <v>1304</v>
      </c>
      <c r="E21" s="188" t="s">
        <v>205</v>
      </c>
      <c r="F21" s="207">
        <f>活動流程總表!$D$6</f>
        <v>0.41319444444444442</v>
      </c>
      <c r="G21" s="207">
        <f>G20+TIME(0,6,0)</f>
        <v>0.43263888888888885</v>
      </c>
      <c r="H21" s="207">
        <f>H20+TIME(0,6,0)</f>
        <v>0.45347222222222217</v>
      </c>
      <c r="I21" s="188"/>
    </row>
    <row r="22" spans="1:9" ht="35.1" customHeight="1" x14ac:dyDescent="0.25">
      <c r="A22" s="115" t="s">
        <v>30</v>
      </c>
      <c r="B22" s="116"/>
      <c r="C22" s="116"/>
      <c r="D22" s="116"/>
      <c r="E22" s="116"/>
      <c r="F22" s="116"/>
      <c r="G22" s="116"/>
      <c r="H22" s="116"/>
      <c r="I22" s="117"/>
    </row>
    <row r="23" spans="1:9" ht="35.1" customHeight="1" x14ac:dyDescent="0.25">
      <c r="A23" s="115" t="s">
        <v>27</v>
      </c>
      <c r="B23" s="116"/>
      <c r="C23" s="116"/>
      <c r="D23" s="116"/>
      <c r="E23" s="116"/>
      <c r="F23" s="116"/>
      <c r="G23" s="116"/>
      <c r="H23" s="116"/>
      <c r="I23" s="117"/>
    </row>
    <row r="24" spans="1:9" ht="35.1" customHeight="1" x14ac:dyDescent="0.25">
      <c r="A24" s="115" t="s">
        <v>26</v>
      </c>
      <c r="B24" s="116"/>
      <c r="C24" s="116"/>
      <c r="D24" s="116"/>
      <c r="E24" s="116"/>
      <c r="F24" s="116"/>
      <c r="G24" s="116"/>
      <c r="H24" s="116"/>
      <c r="I24" s="117"/>
    </row>
    <row r="25" spans="1:9" ht="35.1" customHeight="1" x14ac:dyDescent="0.25">
      <c r="A25" s="115" t="s">
        <v>28</v>
      </c>
      <c r="B25" s="116"/>
      <c r="C25" s="116"/>
      <c r="D25" s="116"/>
      <c r="E25" s="116"/>
      <c r="F25" s="116"/>
      <c r="G25" s="116"/>
      <c r="H25" s="116"/>
      <c r="I25" s="117"/>
    </row>
    <row r="26" spans="1:9" ht="35.1" customHeight="1" x14ac:dyDescent="0.25">
      <c r="A26" s="115" t="s">
        <v>58</v>
      </c>
      <c r="B26" s="116"/>
      <c r="C26" s="116"/>
      <c r="D26" s="116"/>
      <c r="E26" s="116"/>
      <c r="F26" s="116"/>
      <c r="G26" s="116"/>
      <c r="H26" s="116"/>
      <c r="I26" s="117"/>
    </row>
    <row r="27" spans="1:9" ht="35.1" customHeight="1" x14ac:dyDescent="0.25">
      <c r="A27" s="178" t="s">
        <v>96</v>
      </c>
      <c r="B27" s="181" t="s">
        <v>34</v>
      </c>
      <c r="C27" s="178" t="s">
        <v>38</v>
      </c>
      <c r="D27" s="182">
        <v>2101</v>
      </c>
      <c r="E27" s="178" t="s">
        <v>206</v>
      </c>
      <c r="F27" s="205">
        <f>活動流程總表!$D$7</f>
        <v>0.3263888888888889</v>
      </c>
      <c r="G27" s="205">
        <f>活動流程總表!E7</f>
        <v>0.33333333333333331</v>
      </c>
      <c r="H27" s="205">
        <f>活動流程總表!G7</f>
        <v>0.35416666666666663</v>
      </c>
      <c r="I27" s="200"/>
    </row>
    <row r="28" spans="1:9" ht="35.1" customHeight="1" x14ac:dyDescent="0.25">
      <c r="A28" s="178" t="s">
        <v>97</v>
      </c>
      <c r="B28" s="181" t="s">
        <v>34</v>
      </c>
      <c r="C28" s="178" t="s">
        <v>38</v>
      </c>
      <c r="D28" s="182">
        <v>2102</v>
      </c>
      <c r="E28" s="178" t="s">
        <v>207</v>
      </c>
      <c r="F28" s="205">
        <f>活動流程總表!$D$7</f>
        <v>0.3263888888888889</v>
      </c>
      <c r="G28" s="205">
        <f>G27+TIME(0,5,0)</f>
        <v>0.33680555555555552</v>
      </c>
      <c r="H28" s="205">
        <f>H27+TIME(0,5,0)</f>
        <v>0.35763888888888884</v>
      </c>
      <c r="I28" s="200"/>
    </row>
    <row r="29" spans="1:9" ht="35.1" customHeight="1" x14ac:dyDescent="0.25">
      <c r="A29" s="178" t="s">
        <v>102</v>
      </c>
      <c r="B29" s="181" t="s">
        <v>34</v>
      </c>
      <c r="C29" s="178" t="s">
        <v>38</v>
      </c>
      <c r="D29" s="182">
        <v>2103</v>
      </c>
      <c r="E29" s="178" t="s">
        <v>208</v>
      </c>
      <c r="F29" s="205">
        <f>活動流程總表!$D$7</f>
        <v>0.3263888888888889</v>
      </c>
      <c r="G29" s="205">
        <f t="shared" ref="G29:G34" si="6">G28+TIME(0,5,0)</f>
        <v>0.34027777777777773</v>
      </c>
      <c r="H29" s="205">
        <f t="shared" ref="H29:H34" si="7">H28+TIME(0,5,0)</f>
        <v>0.36111111111111105</v>
      </c>
      <c r="I29" s="200"/>
    </row>
    <row r="30" spans="1:9" ht="35.1" customHeight="1" x14ac:dyDescent="0.25">
      <c r="A30" s="178" t="s">
        <v>100</v>
      </c>
      <c r="B30" s="181" t="s">
        <v>34</v>
      </c>
      <c r="C30" s="178" t="s">
        <v>38</v>
      </c>
      <c r="D30" s="182">
        <v>2104</v>
      </c>
      <c r="E30" s="178" t="s">
        <v>209</v>
      </c>
      <c r="F30" s="205">
        <f>活動流程總表!$D$7</f>
        <v>0.3263888888888889</v>
      </c>
      <c r="G30" s="205">
        <f t="shared" si="6"/>
        <v>0.34374999999999994</v>
      </c>
      <c r="H30" s="205">
        <f t="shared" si="7"/>
        <v>0.36458333333333326</v>
      </c>
      <c r="I30" s="200"/>
    </row>
    <row r="31" spans="1:9" ht="35.1" customHeight="1" x14ac:dyDescent="0.25">
      <c r="A31" s="178" t="s">
        <v>99</v>
      </c>
      <c r="B31" s="181" t="s">
        <v>34</v>
      </c>
      <c r="C31" s="178" t="s">
        <v>38</v>
      </c>
      <c r="D31" s="182">
        <v>2105</v>
      </c>
      <c r="E31" s="178" t="s">
        <v>210</v>
      </c>
      <c r="F31" s="205">
        <f>活動流程總表!$D$7</f>
        <v>0.3263888888888889</v>
      </c>
      <c r="G31" s="205">
        <f t="shared" si="6"/>
        <v>0.34722222222222215</v>
      </c>
      <c r="H31" s="205">
        <f t="shared" si="7"/>
        <v>0.36805555555555547</v>
      </c>
      <c r="I31" s="200"/>
    </row>
    <row r="32" spans="1:9" ht="35.1" customHeight="1" x14ac:dyDescent="0.25">
      <c r="A32" s="178" t="s">
        <v>98</v>
      </c>
      <c r="B32" s="181" t="s">
        <v>34</v>
      </c>
      <c r="C32" s="178" t="s">
        <v>38</v>
      </c>
      <c r="D32" s="182">
        <v>2106</v>
      </c>
      <c r="E32" s="178" t="s">
        <v>211</v>
      </c>
      <c r="F32" s="205">
        <f>活動流程總表!$D$7</f>
        <v>0.3263888888888889</v>
      </c>
      <c r="G32" s="205">
        <f t="shared" si="6"/>
        <v>0.35069444444444436</v>
      </c>
      <c r="H32" s="205">
        <f t="shared" si="7"/>
        <v>0.37152777777777768</v>
      </c>
      <c r="I32" s="200"/>
    </row>
    <row r="33" spans="1:9" ht="35.1" customHeight="1" x14ac:dyDescent="0.25">
      <c r="A33" s="178" t="s">
        <v>105</v>
      </c>
      <c r="B33" s="181" t="s">
        <v>34</v>
      </c>
      <c r="C33" s="178" t="s">
        <v>38</v>
      </c>
      <c r="D33" s="182">
        <v>2107</v>
      </c>
      <c r="E33" s="178" t="s">
        <v>212</v>
      </c>
      <c r="F33" s="205">
        <f>活動流程總表!$D$7</f>
        <v>0.3263888888888889</v>
      </c>
      <c r="G33" s="205">
        <f t="shared" si="6"/>
        <v>0.35416666666666657</v>
      </c>
      <c r="H33" s="205">
        <f t="shared" si="7"/>
        <v>0.37499999999999989</v>
      </c>
      <c r="I33" s="200"/>
    </row>
    <row r="34" spans="1:9" ht="35.1" customHeight="1" x14ac:dyDescent="0.25">
      <c r="A34" s="178" t="s">
        <v>103</v>
      </c>
      <c r="B34" s="181" t="s">
        <v>34</v>
      </c>
      <c r="C34" s="178" t="s">
        <v>38</v>
      </c>
      <c r="D34" s="182">
        <v>2108</v>
      </c>
      <c r="E34" s="178" t="s">
        <v>213</v>
      </c>
      <c r="F34" s="205">
        <f>活動流程總表!$D$7</f>
        <v>0.3263888888888889</v>
      </c>
      <c r="G34" s="205">
        <f t="shared" si="6"/>
        <v>0.35763888888888878</v>
      </c>
      <c r="H34" s="205">
        <f t="shared" si="7"/>
        <v>0.3784722222222221</v>
      </c>
      <c r="I34" s="200"/>
    </row>
    <row r="35" spans="1:9" ht="35.1" customHeight="1" x14ac:dyDescent="0.25">
      <c r="A35" s="185" t="s">
        <v>104</v>
      </c>
      <c r="B35" s="184" t="s">
        <v>36</v>
      </c>
      <c r="C35" s="185" t="s">
        <v>38</v>
      </c>
      <c r="D35" s="184">
        <v>2201</v>
      </c>
      <c r="E35" s="185" t="s">
        <v>214</v>
      </c>
      <c r="F35" s="206">
        <f>活動流程總表!D8</f>
        <v>0.36458333333333331</v>
      </c>
      <c r="G35" s="206">
        <f>活動流程總表!E8</f>
        <v>0.37152777777777773</v>
      </c>
      <c r="H35" s="206">
        <f>活動流程總表!G8</f>
        <v>0.39236111111111105</v>
      </c>
      <c r="I35" s="201"/>
    </row>
    <row r="36" spans="1:9" ht="35.1" customHeight="1" x14ac:dyDescent="0.25">
      <c r="A36" s="185" t="s">
        <v>102</v>
      </c>
      <c r="B36" s="184" t="s">
        <v>36</v>
      </c>
      <c r="C36" s="185" t="s">
        <v>38</v>
      </c>
      <c r="D36" s="184">
        <v>2202</v>
      </c>
      <c r="E36" s="185" t="s">
        <v>215</v>
      </c>
      <c r="F36" s="206">
        <f>F35</f>
        <v>0.36458333333333331</v>
      </c>
      <c r="G36" s="206">
        <f>G35+TIME(0,8,0)</f>
        <v>0.37708333333333327</v>
      </c>
      <c r="H36" s="206">
        <f>H35+TIME(0,8,0)</f>
        <v>0.39791666666666659</v>
      </c>
      <c r="I36" s="201"/>
    </row>
    <row r="37" spans="1:9" ht="35.1" customHeight="1" x14ac:dyDescent="0.25">
      <c r="A37" s="185" t="s">
        <v>103</v>
      </c>
      <c r="B37" s="184" t="s">
        <v>36</v>
      </c>
      <c r="C37" s="185" t="s">
        <v>38</v>
      </c>
      <c r="D37" s="184">
        <v>2203</v>
      </c>
      <c r="E37" s="185" t="s">
        <v>216</v>
      </c>
      <c r="F37" s="206">
        <f>F35</f>
        <v>0.36458333333333331</v>
      </c>
      <c r="G37" s="206">
        <f t="shared" ref="G37" si="8">G36+TIME(0,8,0)</f>
        <v>0.38263888888888881</v>
      </c>
      <c r="H37" s="206">
        <f t="shared" ref="H37" si="9">H36+TIME(0,8,0)</f>
        <v>0.40347222222222212</v>
      </c>
      <c r="I37" s="201"/>
    </row>
    <row r="38" spans="1:9" ht="35.1" customHeight="1" x14ac:dyDescent="0.25">
      <c r="A38" s="188" t="s">
        <v>100</v>
      </c>
      <c r="B38" s="187" t="s">
        <v>37</v>
      </c>
      <c r="C38" s="188" t="s">
        <v>38</v>
      </c>
      <c r="D38" s="187">
        <v>2301</v>
      </c>
      <c r="E38" s="188" t="s">
        <v>114</v>
      </c>
      <c r="F38" s="207">
        <f>活動流程總表!$D$9</f>
        <v>0.3888888888888889</v>
      </c>
      <c r="G38" s="207">
        <f>活動流程總表!E9</f>
        <v>0.39583333333333331</v>
      </c>
      <c r="H38" s="207">
        <f>活動流程總表!G9</f>
        <v>0.41666666666666663</v>
      </c>
      <c r="I38" s="202"/>
    </row>
    <row r="39" spans="1:9" ht="35.1" customHeight="1" x14ac:dyDescent="0.25">
      <c r="A39" s="188" t="s">
        <v>98</v>
      </c>
      <c r="B39" s="187" t="s">
        <v>37</v>
      </c>
      <c r="C39" s="188" t="s">
        <v>38</v>
      </c>
      <c r="D39" s="187">
        <v>2302</v>
      </c>
      <c r="E39" s="188" t="s">
        <v>217</v>
      </c>
      <c r="F39" s="207">
        <f>活動流程總表!$D$9</f>
        <v>0.3888888888888889</v>
      </c>
      <c r="G39" s="207">
        <f t="shared" ref="G39:H40" si="10">G38+TIME(0,6,0)</f>
        <v>0.39999999999999997</v>
      </c>
      <c r="H39" s="207">
        <f t="shared" si="10"/>
        <v>0.42083333333333328</v>
      </c>
      <c r="I39" s="202"/>
    </row>
    <row r="40" spans="1:9" ht="35.1" customHeight="1" x14ac:dyDescent="0.25">
      <c r="A40" s="188" t="s">
        <v>96</v>
      </c>
      <c r="B40" s="187" t="s">
        <v>37</v>
      </c>
      <c r="C40" s="188" t="s">
        <v>38</v>
      </c>
      <c r="D40" s="187">
        <v>2303</v>
      </c>
      <c r="E40" s="188" t="s">
        <v>116</v>
      </c>
      <c r="F40" s="207">
        <f>活動流程總表!$D$9</f>
        <v>0.3888888888888889</v>
      </c>
      <c r="G40" s="207">
        <f t="shared" si="10"/>
        <v>0.40416666666666662</v>
      </c>
      <c r="H40" s="207">
        <f t="shared" si="10"/>
        <v>0.42499999999999993</v>
      </c>
      <c r="I40" s="202"/>
    </row>
    <row r="41" spans="1:9" ht="35.1" customHeight="1" x14ac:dyDescent="0.25">
      <c r="A41" s="188" t="s">
        <v>102</v>
      </c>
      <c r="B41" s="187" t="s">
        <v>37</v>
      </c>
      <c r="C41" s="188" t="s">
        <v>38</v>
      </c>
      <c r="D41" s="187">
        <v>2304</v>
      </c>
      <c r="E41" s="188" t="s">
        <v>129</v>
      </c>
      <c r="F41" s="207">
        <f>活動流程總表!$D$9</f>
        <v>0.3888888888888889</v>
      </c>
      <c r="G41" s="207">
        <f t="shared" ref="G41:H41" si="11">G40+TIME(0,6,0)</f>
        <v>0.40833333333333327</v>
      </c>
      <c r="H41" s="207">
        <f t="shared" si="11"/>
        <v>0.42916666666666659</v>
      </c>
      <c r="I41" s="202"/>
    </row>
    <row r="42" spans="1:9" ht="35.1" customHeight="1" x14ac:dyDescent="0.25">
      <c r="A42" s="188" t="s">
        <v>99</v>
      </c>
      <c r="B42" s="187" t="s">
        <v>37</v>
      </c>
      <c r="C42" s="188" t="s">
        <v>38</v>
      </c>
      <c r="D42" s="187">
        <v>2305</v>
      </c>
      <c r="E42" s="188" t="s">
        <v>218</v>
      </c>
      <c r="F42" s="207">
        <f>活動流程總表!$D$9</f>
        <v>0.3888888888888889</v>
      </c>
      <c r="G42" s="207">
        <f t="shared" ref="G42" si="12">G41+TIME(0,6,0)</f>
        <v>0.41249999999999992</v>
      </c>
      <c r="H42" s="207">
        <f>H41+TIME(0,6,0)</f>
        <v>0.43333333333333324</v>
      </c>
      <c r="I42" s="202"/>
    </row>
    <row r="43" spans="1:9" ht="35.1" customHeight="1" x14ac:dyDescent="0.25">
      <c r="A43" s="115" t="s">
        <v>30</v>
      </c>
      <c r="B43" s="116"/>
      <c r="C43" s="116"/>
      <c r="D43" s="116"/>
      <c r="E43" s="116"/>
      <c r="F43" s="116"/>
      <c r="G43" s="116"/>
      <c r="H43" s="116"/>
      <c r="I43" s="117"/>
    </row>
    <row r="44" spans="1:9" ht="35.1" customHeight="1" x14ac:dyDescent="0.25">
      <c r="A44" s="115" t="s">
        <v>27</v>
      </c>
      <c r="B44" s="116"/>
      <c r="C44" s="116"/>
      <c r="D44" s="116"/>
      <c r="E44" s="116"/>
      <c r="F44" s="116"/>
      <c r="G44" s="116"/>
      <c r="H44" s="116"/>
      <c r="I44" s="117"/>
    </row>
    <row r="45" spans="1:9" ht="35.1" customHeight="1" x14ac:dyDescent="0.25">
      <c r="A45" s="115" t="s">
        <v>26</v>
      </c>
      <c r="B45" s="116"/>
      <c r="C45" s="116"/>
      <c r="D45" s="116"/>
      <c r="E45" s="116"/>
      <c r="F45" s="116"/>
      <c r="G45" s="116"/>
      <c r="H45" s="116"/>
      <c r="I45" s="117"/>
    </row>
    <row r="46" spans="1:9" ht="35.1" customHeight="1" x14ac:dyDescent="0.25">
      <c r="A46" s="115" t="s">
        <v>28</v>
      </c>
      <c r="B46" s="116"/>
      <c r="C46" s="116"/>
      <c r="D46" s="116"/>
      <c r="E46" s="116"/>
      <c r="F46" s="116"/>
      <c r="G46" s="116"/>
      <c r="H46" s="116"/>
      <c r="I46" s="117"/>
    </row>
    <row r="47" spans="1:9" ht="35.1" customHeight="1" x14ac:dyDescent="0.25">
      <c r="A47" s="115" t="s">
        <v>58</v>
      </c>
      <c r="B47" s="116"/>
      <c r="C47" s="116"/>
      <c r="D47" s="116"/>
      <c r="E47" s="116"/>
      <c r="F47" s="116"/>
      <c r="G47" s="116"/>
      <c r="H47" s="116"/>
      <c r="I47" s="117"/>
    </row>
    <row r="48" spans="1:9" ht="35.1" customHeight="1" x14ac:dyDescent="0.25">
      <c r="A48" s="178" t="s">
        <v>102</v>
      </c>
      <c r="B48" s="181" t="s">
        <v>34</v>
      </c>
      <c r="C48" s="178" t="s">
        <v>39</v>
      </c>
      <c r="D48" s="182">
        <v>3101</v>
      </c>
      <c r="E48" s="178" t="s">
        <v>219</v>
      </c>
      <c r="F48" s="205">
        <f>活動流程總表!$D$10</f>
        <v>0.3263888888888889</v>
      </c>
      <c r="G48" s="205">
        <f>活動流程總表!E10</f>
        <v>0.33333333333333331</v>
      </c>
      <c r="H48" s="205">
        <f>活動流程總表!G10</f>
        <v>0.35416666666666663</v>
      </c>
      <c r="I48" s="200"/>
    </row>
    <row r="49" spans="1:9" ht="35.1" customHeight="1" x14ac:dyDescent="0.25">
      <c r="A49" s="178" t="s">
        <v>96</v>
      </c>
      <c r="B49" s="181" t="s">
        <v>34</v>
      </c>
      <c r="C49" s="178" t="s">
        <v>39</v>
      </c>
      <c r="D49" s="182">
        <v>3102</v>
      </c>
      <c r="E49" s="178" t="s">
        <v>220</v>
      </c>
      <c r="F49" s="205">
        <f>活動流程總表!$D$10</f>
        <v>0.3263888888888889</v>
      </c>
      <c r="G49" s="205">
        <f>G48+TIME(0,5,0)</f>
        <v>0.33680555555555552</v>
      </c>
      <c r="H49" s="205">
        <f>H48+TIME(0,5,0)</f>
        <v>0.35763888888888884</v>
      </c>
      <c r="I49" s="200"/>
    </row>
    <row r="50" spans="1:9" ht="35.1" customHeight="1" x14ac:dyDescent="0.25">
      <c r="A50" s="178" t="s">
        <v>103</v>
      </c>
      <c r="B50" s="181" t="s">
        <v>34</v>
      </c>
      <c r="C50" s="178" t="s">
        <v>39</v>
      </c>
      <c r="D50" s="182">
        <v>3103</v>
      </c>
      <c r="E50" s="178" t="s">
        <v>221</v>
      </c>
      <c r="F50" s="205">
        <f>活動流程總表!$D$10</f>
        <v>0.3263888888888889</v>
      </c>
      <c r="G50" s="205">
        <f t="shared" ref="G50:G52" si="13">G49+TIME(0,5,0)</f>
        <v>0.34027777777777773</v>
      </c>
      <c r="H50" s="205">
        <f t="shared" ref="H50:H52" si="14">H49+TIME(0,5,0)</f>
        <v>0.36111111111111105</v>
      </c>
      <c r="I50" s="200"/>
    </row>
    <row r="51" spans="1:9" ht="35.1" customHeight="1" x14ac:dyDescent="0.25">
      <c r="A51" s="178" t="s">
        <v>105</v>
      </c>
      <c r="B51" s="181" t="s">
        <v>34</v>
      </c>
      <c r="C51" s="178" t="s">
        <v>39</v>
      </c>
      <c r="D51" s="182">
        <v>3104</v>
      </c>
      <c r="E51" s="178" t="s">
        <v>222</v>
      </c>
      <c r="F51" s="205">
        <f>活動流程總表!$D$10</f>
        <v>0.3263888888888889</v>
      </c>
      <c r="G51" s="205">
        <f t="shared" si="13"/>
        <v>0.34374999999999994</v>
      </c>
      <c r="H51" s="205">
        <f t="shared" si="14"/>
        <v>0.36458333333333326</v>
      </c>
      <c r="I51" s="200"/>
    </row>
    <row r="52" spans="1:9" ht="35.1" customHeight="1" x14ac:dyDescent="0.25">
      <c r="A52" s="178" t="s">
        <v>99</v>
      </c>
      <c r="B52" s="181" t="s">
        <v>34</v>
      </c>
      <c r="C52" s="178" t="s">
        <v>39</v>
      </c>
      <c r="D52" s="182">
        <v>3105</v>
      </c>
      <c r="E52" s="178" t="s">
        <v>223</v>
      </c>
      <c r="F52" s="205">
        <f>活動流程總表!$D$10</f>
        <v>0.3263888888888889</v>
      </c>
      <c r="G52" s="205">
        <f t="shared" si="13"/>
        <v>0.34722222222222215</v>
      </c>
      <c r="H52" s="205">
        <f t="shared" si="14"/>
        <v>0.36805555555555547</v>
      </c>
      <c r="I52" s="200"/>
    </row>
    <row r="53" spans="1:9" ht="35.1" customHeight="1" x14ac:dyDescent="0.25">
      <c r="A53" s="188" t="s">
        <v>102</v>
      </c>
      <c r="B53" s="208" t="s">
        <v>37</v>
      </c>
      <c r="C53" s="188" t="s">
        <v>39</v>
      </c>
      <c r="D53" s="187">
        <v>3301</v>
      </c>
      <c r="E53" s="188" t="s">
        <v>224</v>
      </c>
      <c r="F53" s="207">
        <f>活動流程總表!$D$12</f>
        <v>0.35416666666666669</v>
      </c>
      <c r="G53" s="207">
        <f>活動流程總表!E12</f>
        <v>0.3611111111111111</v>
      </c>
      <c r="H53" s="207">
        <f>活動流程總表!G12</f>
        <v>0.38194444444444442</v>
      </c>
      <c r="I53" s="202"/>
    </row>
    <row r="54" spans="1:9" ht="35.1" customHeight="1" x14ac:dyDescent="0.25">
      <c r="A54" s="188" t="s">
        <v>96</v>
      </c>
      <c r="B54" s="208" t="s">
        <v>37</v>
      </c>
      <c r="C54" s="188" t="s">
        <v>39</v>
      </c>
      <c r="D54" s="187">
        <v>3302</v>
      </c>
      <c r="E54" s="188" t="s">
        <v>113</v>
      </c>
      <c r="F54" s="207">
        <f>活動流程總表!$D$12</f>
        <v>0.35416666666666669</v>
      </c>
      <c r="G54" s="207">
        <f>G53+TIME(0,6,0)</f>
        <v>0.36527777777777776</v>
      </c>
      <c r="H54" s="207">
        <f>H53+TIME(0,6,0)</f>
        <v>0.38611111111111107</v>
      </c>
      <c r="I54" s="202"/>
    </row>
    <row r="55" spans="1:9" ht="35.1" customHeight="1" x14ac:dyDescent="0.25">
      <c r="A55" s="115" t="s">
        <v>30</v>
      </c>
      <c r="B55" s="116"/>
      <c r="C55" s="116"/>
      <c r="D55" s="116"/>
      <c r="E55" s="116"/>
      <c r="F55" s="116"/>
      <c r="G55" s="116"/>
      <c r="H55" s="116"/>
      <c r="I55" s="117"/>
    </row>
    <row r="56" spans="1:9" ht="35.1" customHeight="1" x14ac:dyDescent="0.25">
      <c r="A56" s="115" t="s">
        <v>27</v>
      </c>
      <c r="B56" s="116"/>
      <c r="C56" s="116"/>
      <c r="D56" s="116"/>
      <c r="E56" s="116"/>
      <c r="F56" s="116"/>
      <c r="G56" s="116"/>
      <c r="H56" s="116"/>
      <c r="I56" s="117"/>
    </row>
    <row r="57" spans="1:9" ht="35.1" customHeight="1" x14ac:dyDescent="0.25">
      <c r="A57" s="115" t="s">
        <v>26</v>
      </c>
      <c r="B57" s="116"/>
      <c r="C57" s="116"/>
      <c r="D57" s="116"/>
      <c r="E57" s="116"/>
      <c r="F57" s="116"/>
      <c r="G57" s="116"/>
      <c r="H57" s="116"/>
      <c r="I57" s="117"/>
    </row>
    <row r="58" spans="1:9" ht="35.1" customHeight="1" x14ac:dyDescent="0.25">
      <c r="A58" s="115" t="s">
        <v>28</v>
      </c>
      <c r="B58" s="116"/>
      <c r="C58" s="116"/>
      <c r="D58" s="116"/>
      <c r="E58" s="116"/>
      <c r="F58" s="116"/>
      <c r="G58" s="116"/>
      <c r="H58" s="116"/>
      <c r="I58" s="117"/>
    </row>
    <row r="59" spans="1:9" ht="35.1" customHeight="1" x14ac:dyDescent="0.25">
      <c r="A59" s="115" t="s">
        <v>58</v>
      </c>
      <c r="B59" s="116"/>
      <c r="C59" s="116"/>
      <c r="D59" s="116"/>
      <c r="E59" s="116"/>
      <c r="F59" s="116"/>
      <c r="G59" s="116"/>
      <c r="H59" s="116"/>
      <c r="I59" s="117"/>
    </row>
    <row r="60" spans="1:9" ht="35.1" customHeight="1" x14ac:dyDescent="0.25">
      <c r="A60" s="178" t="s">
        <v>98</v>
      </c>
      <c r="B60" s="181" t="s">
        <v>34</v>
      </c>
      <c r="C60" s="178" t="s">
        <v>40</v>
      </c>
      <c r="D60" s="182">
        <v>4101</v>
      </c>
      <c r="E60" s="178" t="s">
        <v>225</v>
      </c>
      <c r="F60" s="205">
        <f>活動流程總表!$D$13</f>
        <v>0.34027777777777773</v>
      </c>
      <c r="G60" s="205">
        <f>活動流程總表!E13</f>
        <v>0.34861111111111115</v>
      </c>
      <c r="H60" s="205">
        <f>活動流程總表!G13</f>
        <v>0.35416666666666669</v>
      </c>
      <c r="I60" s="200"/>
    </row>
    <row r="61" spans="1:9" ht="35.1" customHeight="1" x14ac:dyDescent="0.25">
      <c r="A61" s="178" t="s">
        <v>104</v>
      </c>
      <c r="B61" s="181" t="s">
        <v>34</v>
      </c>
      <c r="C61" s="178" t="s">
        <v>40</v>
      </c>
      <c r="D61" s="182">
        <v>4102</v>
      </c>
      <c r="E61" s="178" t="s">
        <v>226</v>
      </c>
      <c r="F61" s="205">
        <f>活動流程總表!$D$13</f>
        <v>0.34027777777777773</v>
      </c>
      <c r="G61" s="205">
        <f>G60+TIME(0,4,0)</f>
        <v>0.35138888888888892</v>
      </c>
      <c r="H61" s="205">
        <f>H60+TIME(0,4,0)</f>
        <v>0.35694444444444445</v>
      </c>
      <c r="I61" s="200"/>
    </row>
    <row r="62" spans="1:9" ht="35.1" customHeight="1" x14ac:dyDescent="0.25">
      <c r="A62" s="178" t="s">
        <v>100</v>
      </c>
      <c r="B62" s="181" t="s">
        <v>34</v>
      </c>
      <c r="C62" s="178" t="s">
        <v>40</v>
      </c>
      <c r="D62" s="182">
        <v>4103</v>
      </c>
      <c r="E62" s="178" t="s">
        <v>227</v>
      </c>
      <c r="F62" s="205">
        <f>活動流程總表!$D$13</f>
        <v>0.34027777777777773</v>
      </c>
      <c r="G62" s="205">
        <f t="shared" ref="G62:G68" si="15">G61+TIME(0,4,0)</f>
        <v>0.35416666666666669</v>
      </c>
      <c r="H62" s="205">
        <f t="shared" ref="H62:H68" si="16">H61+TIME(0,4,0)</f>
        <v>0.35972222222222222</v>
      </c>
      <c r="I62" s="200"/>
    </row>
    <row r="63" spans="1:9" ht="35.1" customHeight="1" x14ac:dyDescent="0.25">
      <c r="A63" s="178" t="s">
        <v>99</v>
      </c>
      <c r="B63" s="181" t="s">
        <v>34</v>
      </c>
      <c r="C63" s="178" t="s">
        <v>40</v>
      </c>
      <c r="D63" s="182">
        <v>4104</v>
      </c>
      <c r="E63" s="178" t="s">
        <v>228</v>
      </c>
      <c r="F63" s="205">
        <f>活動流程總表!$D$13</f>
        <v>0.34027777777777773</v>
      </c>
      <c r="G63" s="205">
        <f t="shared" si="15"/>
        <v>0.35694444444444445</v>
      </c>
      <c r="H63" s="205">
        <f t="shared" si="16"/>
        <v>0.36249999999999999</v>
      </c>
      <c r="I63" s="200"/>
    </row>
    <row r="64" spans="1:9" ht="35.1" customHeight="1" x14ac:dyDescent="0.25">
      <c r="A64" s="178" t="s">
        <v>97</v>
      </c>
      <c r="B64" s="181" t="s">
        <v>34</v>
      </c>
      <c r="C64" s="178" t="s">
        <v>40</v>
      </c>
      <c r="D64" s="182">
        <v>4105</v>
      </c>
      <c r="E64" s="178" t="s">
        <v>229</v>
      </c>
      <c r="F64" s="205">
        <f>活動流程總表!$D$13</f>
        <v>0.34027777777777773</v>
      </c>
      <c r="G64" s="205">
        <f t="shared" si="15"/>
        <v>0.35972222222222222</v>
      </c>
      <c r="H64" s="205">
        <f t="shared" si="16"/>
        <v>0.36527777777777776</v>
      </c>
      <c r="I64" s="200"/>
    </row>
    <row r="65" spans="1:9" ht="35.1" customHeight="1" x14ac:dyDescent="0.25">
      <c r="A65" s="178" t="s">
        <v>96</v>
      </c>
      <c r="B65" s="181" t="s">
        <v>34</v>
      </c>
      <c r="C65" s="178" t="s">
        <v>40</v>
      </c>
      <c r="D65" s="182">
        <v>4106</v>
      </c>
      <c r="E65" s="178" t="s">
        <v>230</v>
      </c>
      <c r="F65" s="205">
        <f>活動流程總表!$D$13</f>
        <v>0.34027777777777773</v>
      </c>
      <c r="G65" s="205">
        <f t="shared" si="15"/>
        <v>0.36249999999999999</v>
      </c>
      <c r="H65" s="205">
        <f t="shared" si="16"/>
        <v>0.36805555555555552</v>
      </c>
      <c r="I65" s="200"/>
    </row>
    <row r="66" spans="1:9" ht="35.1" customHeight="1" x14ac:dyDescent="0.25">
      <c r="A66" s="178" t="s">
        <v>102</v>
      </c>
      <c r="B66" s="181" t="s">
        <v>34</v>
      </c>
      <c r="C66" s="178" t="s">
        <v>40</v>
      </c>
      <c r="D66" s="182">
        <v>4107</v>
      </c>
      <c r="E66" s="178" t="s">
        <v>231</v>
      </c>
      <c r="F66" s="205">
        <f>活動流程總表!$D$13</f>
        <v>0.34027777777777773</v>
      </c>
      <c r="G66" s="205">
        <f t="shared" si="15"/>
        <v>0.36527777777777776</v>
      </c>
      <c r="H66" s="205">
        <f t="shared" si="16"/>
        <v>0.37083333333333329</v>
      </c>
      <c r="I66" s="200"/>
    </row>
    <row r="67" spans="1:9" ht="35.1" customHeight="1" x14ac:dyDescent="0.25">
      <c r="A67" s="178" t="s">
        <v>103</v>
      </c>
      <c r="B67" s="181" t="s">
        <v>34</v>
      </c>
      <c r="C67" s="178" t="s">
        <v>40</v>
      </c>
      <c r="D67" s="182">
        <v>4108</v>
      </c>
      <c r="E67" s="178" t="s">
        <v>232</v>
      </c>
      <c r="F67" s="205">
        <f>活動流程總表!$D$13</f>
        <v>0.34027777777777773</v>
      </c>
      <c r="G67" s="205">
        <f t="shared" si="15"/>
        <v>0.36805555555555552</v>
      </c>
      <c r="H67" s="205">
        <f t="shared" si="16"/>
        <v>0.37361111111111106</v>
      </c>
      <c r="I67" s="200"/>
    </row>
    <row r="68" spans="1:9" ht="35.1" customHeight="1" x14ac:dyDescent="0.25">
      <c r="A68" s="178" t="s">
        <v>105</v>
      </c>
      <c r="B68" s="181" t="s">
        <v>34</v>
      </c>
      <c r="C68" s="178" t="s">
        <v>40</v>
      </c>
      <c r="D68" s="182">
        <v>4109</v>
      </c>
      <c r="E68" s="178" t="s">
        <v>233</v>
      </c>
      <c r="F68" s="205">
        <f>活動流程總表!$D$13</f>
        <v>0.34027777777777773</v>
      </c>
      <c r="G68" s="205">
        <f t="shared" si="15"/>
        <v>0.37083333333333329</v>
      </c>
      <c r="H68" s="205">
        <f t="shared" si="16"/>
        <v>0.37638888888888883</v>
      </c>
      <c r="I68" s="200"/>
    </row>
    <row r="69" spans="1:9" ht="35.1" customHeight="1" x14ac:dyDescent="0.25">
      <c r="A69" s="185" t="s">
        <v>104</v>
      </c>
      <c r="B69" s="184" t="s">
        <v>36</v>
      </c>
      <c r="C69" s="185" t="s">
        <v>40</v>
      </c>
      <c r="D69" s="184">
        <v>4201</v>
      </c>
      <c r="E69" s="185" t="s">
        <v>234</v>
      </c>
      <c r="F69" s="206">
        <f>活動流程總表!$D$14</f>
        <v>0.375</v>
      </c>
      <c r="G69" s="206">
        <f>活動流程總表!E14</f>
        <v>0.3833333333333333</v>
      </c>
      <c r="H69" s="206">
        <f>活動流程總表!G14</f>
        <v>0.38888888888888884</v>
      </c>
      <c r="I69" s="201"/>
    </row>
    <row r="70" spans="1:9" ht="35.1" customHeight="1" x14ac:dyDescent="0.25">
      <c r="A70" s="185" t="s">
        <v>102</v>
      </c>
      <c r="B70" s="184" t="s">
        <v>36</v>
      </c>
      <c r="C70" s="185" t="s">
        <v>40</v>
      </c>
      <c r="D70" s="184">
        <v>4202</v>
      </c>
      <c r="E70" s="185" t="s">
        <v>119</v>
      </c>
      <c r="F70" s="206">
        <f>活動流程總表!$D$14</f>
        <v>0.375</v>
      </c>
      <c r="G70" s="206">
        <f>G69+TIME(0,4,0)</f>
        <v>0.38611111111111107</v>
      </c>
      <c r="H70" s="206">
        <f>H69+TIME(0,4,0)</f>
        <v>0.39166666666666661</v>
      </c>
      <c r="I70" s="201"/>
    </row>
    <row r="71" spans="1:9" ht="35.1" customHeight="1" x14ac:dyDescent="0.25">
      <c r="A71" s="185" t="s">
        <v>103</v>
      </c>
      <c r="B71" s="184" t="s">
        <v>36</v>
      </c>
      <c r="C71" s="185" t="s">
        <v>40</v>
      </c>
      <c r="D71" s="184">
        <v>4203</v>
      </c>
      <c r="E71" s="185" t="s">
        <v>235</v>
      </c>
      <c r="F71" s="206">
        <f>活動流程總表!$D$14</f>
        <v>0.375</v>
      </c>
      <c r="G71" s="206">
        <f t="shared" ref="G71:G76" si="17">G70+TIME(0,4,0)</f>
        <v>0.38888888888888884</v>
      </c>
      <c r="H71" s="206">
        <f t="shared" ref="H71:H76" si="18">H70+TIME(0,4,0)</f>
        <v>0.39444444444444438</v>
      </c>
      <c r="I71" s="201"/>
    </row>
    <row r="72" spans="1:9" ht="35.1" customHeight="1" x14ac:dyDescent="0.25">
      <c r="A72" s="185" t="s">
        <v>100</v>
      </c>
      <c r="B72" s="184" t="s">
        <v>36</v>
      </c>
      <c r="C72" s="185" t="s">
        <v>40</v>
      </c>
      <c r="D72" s="184">
        <v>4204</v>
      </c>
      <c r="E72" s="185" t="s">
        <v>236</v>
      </c>
      <c r="F72" s="206">
        <f>活動流程總表!$D$14</f>
        <v>0.375</v>
      </c>
      <c r="G72" s="206">
        <f t="shared" si="17"/>
        <v>0.39166666666666661</v>
      </c>
      <c r="H72" s="206">
        <f t="shared" si="18"/>
        <v>0.39722222222222214</v>
      </c>
      <c r="I72" s="201"/>
    </row>
    <row r="73" spans="1:9" ht="35.1" customHeight="1" x14ac:dyDescent="0.25">
      <c r="A73" s="185" t="s">
        <v>98</v>
      </c>
      <c r="B73" s="184" t="s">
        <v>36</v>
      </c>
      <c r="C73" s="185" t="s">
        <v>40</v>
      </c>
      <c r="D73" s="184">
        <v>4205</v>
      </c>
      <c r="E73" s="185" t="s">
        <v>237</v>
      </c>
      <c r="F73" s="206">
        <f>活動流程總表!$D$14</f>
        <v>0.375</v>
      </c>
      <c r="G73" s="206">
        <f t="shared" si="17"/>
        <v>0.39444444444444438</v>
      </c>
      <c r="H73" s="206">
        <f t="shared" si="18"/>
        <v>0.39999999999999991</v>
      </c>
      <c r="I73" s="201"/>
    </row>
    <row r="74" spans="1:9" ht="35.1" customHeight="1" x14ac:dyDescent="0.25">
      <c r="A74" s="185" t="s">
        <v>96</v>
      </c>
      <c r="B74" s="184" t="s">
        <v>36</v>
      </c>
      <c r="C74" s="185" t="s">
        <v>40</v>
      </c>
      <c r="D74" s="184">
        <v>4206</v>
      </c>
      <c r="E74" s="185" t="s">
        <v>238</v>
      </c>
      <c r="F74" s="206">
        <f>活動流程總表!$D$14</f>
        <v>0.375</v>
      </c>
      <c r="G74" s="206">
        <f t="shared" si="17"/>
        <v>0.39722222222222214</v>
      </c>
      <c r="H74" s="206">
        <f t="shared" si="18"/>
        <v>0.40277777777777768</v>
      </c>
      <c r="I74" s="201"/>
    </row>
    <row r="75" spans="1:9" ht="35.1" customHeight="1" x14ac:dyDescent="0.25">
      <c r="A75" s="185" t="s">
        <v>97</v>
      </c>
      <c r="B75" s="184" t="s">
        <v>36</v>
      </c>
      <c r="C75" s="185" t="s">
        <v>40</v>
      </c>
      <c r="D75" s="184">
        <v>4207</v>
      </c>
      <c r="E75" s="185" t="s">
        <v>120</v>
      </c>
      <c r="F75" s="206">
        <f>活動流程總表!$D$14</f>
        <v>0.375</v>
      </c>
      <c r="G75" s="206">
        <f t="shared" si="17"/>
        <v>0.39999999999999991</v>
      </c>
      <c r="H75" s="206">
        <f t="shared" si="18"/>
        <v>0.40555555555555545</v>
      </c>
      <c r="I75" s="201"/>
    </row>
    <row r="76" spans="1:9" ht="35.1" customHeight="1" x14ac:dyDescent="0.25">
      <c r="A76" s="185" t="s">
        <v>99</v>
      </c>
      <c r="B76" s="184" t="s">
        <v>36</v>
      </c>
      <c r="C76" s="185" t="s">
        <v>40</v>
      </c>
      <c r="D76" s="184">
        <v>4208</v>
      </c>
      <c r="E76" s="185" t="s">
        <v>239</v>
      </c>
      <c r="F76" s="206">
        <f>活動流程總表!$D$14</f>
        <v>0.375</v>
      </c>
      <c r="G76" s="206">
        <f t="shared" si="17"/>
        <v>0.40277777777777768</v>
      </c>
      <c r="H76" s="206">
        <f t="shared" si="18"/>
        <v>0.40833333333333321</v>
      </c>
      <c r="I76" s="201"/>
    </row>
    <row r="77" spans="1:9" ht="35.1" customHeight="1" x14ac:dyDescent="0.25">
      <c r="A77" s="188" t="s">
        <v>99</v>
      </c>
      <c r="B77" s="187" t="s">
        <v>37</v>
      </c>
      <c r="C77" s="188" t="s">
        <v>40</v>
      </c>
      <c r="D77" s="187">
        <v>4301</v>
      </c>
      <c r="E77" s="188" t="s">
        <v>112</v>
      </c>
      <c r="F77" s="207">
        <f>活動流程總表!$D$15</f>
        <v>0.40972222222222227</v>
      </c>
      <c r="G77" s="207">
        <f>活動流程總表!E15</f>
        <v>0.41805555555555557</v>
      </c>
      <c r="H77" s="207">
        <f>活動流程總表!G15</f>
        <v>0.4236111111111111</v>
      </c>
      <c r="I77" s="202"/>
    </row>
    <row r="78" spans="1:9" ht="35.1" customHeight="1" x14ac:dyDescent="0.25">
      <c r="A78" s="188" t="s">
        <v>96</v>
      </c>
      <c r="B78" s="187" t="s">
        <v>37</v>
      </c>
      <c r="C78" s="188" t="s">
        <v>40</v>
      </c>
      <c r="D78" s="187">
        <v>4302</v>
      </c>
      <c r="E78" s="188" t="s">
        <v>240</v>
      </c>
      <c r="F78" s="207">
        <f>活動流程總表!$D$15</f>
        <v>0.40972222222222227</v>
      </c>
      <c r="G78" s="207">
        <f>G77+TIME(0,4,0)</f>
        <v>0.42083333333333334</v>
      </c>
      <c r="H78" s="207">
        <f>H77+TIME(0,4,0)</f>
        <v>0.42638888888888887</v>
      </c>
      <c r="I78" s="202"/>
    </row>
    <row r="79" spans="1:9" ht="35.1" customHeight="1" x14ac:dyDescent="0.25">
      <c r="A79" s="188" t="s">
        <v>98</v>
      </c>
      <c r="B79" s="187" t="s">
        <v>37</v>
      </c>
      <c r="C79" s="188" t="s">
        <v>40</v>
      </c>
      <c r="D79" s="187">
        <v>4303</v>
      </c>
      <c r="E79" s="188" t="s">
        <v>241</v>
      </c>
      <c r="F79" s="207">
        <f>活動流程總表!$D$15</f>
        <v>0.40972222222222227</v>
      </c>
      <c r="G79" s="207">
        <f t="shared" ref="G79" si="19">G78+TIME(0,4,0)</f>
        <v>0.4236111111111111</v>
      </c>
      <c r="H79" s="207">
        <f t="shared" ref="H79:H84" si="20">H78+TIME(0,4,0)</f>
        <v>0.42916666666666664</v>
      </c>
      <c r="I79" s="202"/>
    </row>
    <row r="80" spans="1:9" ht="35.1" customHeight="1" x14ac:dyDescent="0.25">
      <c r="A80" s="188" t="s">
        <v>100</v>
      </c>
      <c r="B80" s="187" t="s">
        <v>37</v>
      </c>
      <c r="C80" s="188" t="s">
        <v>40</v>
      </c>
      <c r="D80" s="187">
        <v>4304</v>
      </c>
      <c r="E80" s="188" t="s">
        <v>122</v>
      </c>
      <c r="F80" s="207">
        <f>活動流程總表!$D$15</f>
        <v>0.40972222222222227</v>
      </c>
      <c r="G80" s="207">
        <f>活動流程總表!E18</f>
        <v>0.40138888888888885</v>
      </c>
      <c r="H80" s="207">
        <f t="shared" si="20"/>
        <v>0.43194444444444441</v>
      </c>
      <c r="I80" s="202"/>
    </row>
    <row r="81" spans="1:9" ht="35.1" customHeight="1" x14ac:dyDescent="0.25">
      <c r="A81" s="188" t="s">
        <v>104</v>
      </c>
      <c r="B81" s="187" t="s">
        <v>37</v>
      </c>
      <c r="C81" s="188" t="s">
        <v>40</v>
      </c>
      <c r="D81" s="187">
        <v>4305</v>
      </c>
      <c r="E81" s="188" t="s">
        <v>242</v>
      </c>
      <c r="F81" s="207">
        <f>活動流程總表!$D$15</f>
        <v>0.40972222222222227</v>
      </c>
      <c r="G81" s="207">
        <f t="shared" ref="G81:G84" si="21">G80+TIME(0,4,0)</f>
        <v>0.40416666666666662</v>
      </c>
      <c r="H81" s="207">
        <f t="shared" si="20"/>
        <v>0.43472222222222218</v>
      </c>
      <c r="I81" s="202"/>
    </row>
    <row r="82" spans="1:9" ht="35.1" customHeight="1" x14ac:dyDescent="0.25">
      <c r="A82" s="188" t="s">
        <v>102</v>
      </c>
      <c r="B82" s="187" t="s">
        <v>37</v>
      </c>
      <c r="C82" s="188" t="s">
        <v>40</v>
      </c>
      <c r="D82" s="187">
        <v>4306</v>
      </c>
      <c r="E82" s="188" t="s">
        <v>121</v>
      </c>
      <c r="F82" s="207">
        <f>活動流程總表!$D$15</f>
        <v>0.40972222222222227</v>
      </c>
      <c r="G82" s="207">
        <f t="shared" si="21"/>
        <v>0.40694444444444439</v>
      </c>
      <c r="H82" s="207">
        <f t="shared" si="20"/>
        <v>0.43749999999999994</v>
      </c>
      <c r="I82" s="202"/>
    </row>
    <row r="83" spans="1:9" ht="35.1" customHeight="1" x14ac:dyDescent="0.25">
      <c r="A83" s="188" t="s">
        <v>105</v>
      </c>
      <c r="B83" s="187" t="s">
        <v>37</v>
      </c>
      <c r="C83" s="188" t="s">
        <v>40</v>
      </c>
      <c r="D83" s="187">
        <v>4307</v>
      </c>
      <c r="E83" s="188" t="s">
        <v>110</v>
      </c>
      <c r="F83" s="207">
        <f>活動流程總表!$D$15</f>
        <v>0.40972222222222227</v>
      </c>
      <c r="G83" s="207">
        <f t="shared" si="21"/>
        <v>0.40972222222222215</v>
      </c>
      <c r="H83" s="207">
        <f t="shared" si="20"/>
        <v>0.44027777777777771</v>
      </c>
      <c r="I83" s="202"/>
    </row>
    <row r="84" spans="1:9" ht="35.1" customHeight="1" x14ac:dyDescent="0.25">
      <c r="A84" s="188" t="s">
        <v>103</v>
      </c>
      <c r="B84" s="187" t="s">
        <v>37</v>
      </c>
      <c r="C84" s="188" t="s">
        <v>40</v>
      </c>
      <c r="D84" s="187">
        <v>4308</v>
      </c>
      <c r="E84" s="188" t="s">
        <v>243</v>
      </c>
      <c r="F84" s="207">
        <f>活動流程總表!$D$15</f>
        <v>0.40972222222222227</v>
      </c>
      <c r="G84" s="207">
        <f t="shared" si="21"/>
        <v>0.41249999999999992</v>
      </c>
      <c r="H84" s="207">
        <f t="shared" si="20"/>
        <v>0.44305555555555548</v>
      </c>
      <c r="I84" s="202"/>
    </row>
    <row r="85" spans="1:9" ht="35.1" customHeight="1" x14ac:dyDescent="0.25">
      <c r="A85" s="115" t="s">
        <v>31</v>
      </c>
      <c r="B85" s="116"/>
      <c r="C85" s="116"/>
      <c r="D85" s="116"/>
      <c r="E85" s="116"/>
      <c r="F85" s="116"/>
      <c r="G85" s="116"/>
      <c r="H85" s="116"/>
      <c r="I85" s="117"/>
    </row>
    <row r="86" spans="1:9" ht="35.1" customHeight="1" x14ac:dyDescent="0.25">
      <c r="A86" s="115" t="s">
        <v>27</v>
      </c>
      <c r="B86" s="116"/>
      <c r="C86" s="116"/>
      <c r="D86" s="116"/>
      <c r="E86" s="116"/>
      <c r="F86" s="116"/>
      <c r="G86" s="116"/>
      <c r="H86" s="116"/>
      <c r="I86" s="117"/>
    </row>
    <row r="87" spans="1:9" ht="35.1" customHeight="1" x14ac:dyDescent="0.25">
      <c r="A87" s="115" t="s">
        <v>32</v>
      </c>
      <c r="B87" s="116"/>
      <c r="C87" s="116"/>
      <c r="D87" s="116"/>
      <c r="E87" s="116"/>
      <c r="F87" s="116"/>
      <c r="G87" s="116"/>
      <c r="H87" s="116"/>
      <c r="I87" s="117"/>
    </row>
    <row r="88" spans="1:9" ht="35.1" customHeight="1" x14ac:dyDescent="0.25">
      <c r="A88" s="115" t="s">
        <v>59</v>
      </c>
      <c r="B88" s="116"/>
      <c r="C88" s="116"/>
      <c r="D88" s="116"/>
      <c r="E88" s="116"/>
      <c r="F88" s="116"/>
      <c r="G88" s="116"/>
      <c r="H88" s="116"/>
      <c r="I88" s="117"/>
    </row>
    <row r="89" spans="1:9" ht="35.1" customHeight="1" x14ac:dyDescent="0.25">
      <c r="A89" s="178" t="s">
        <v>99</v>
      </c>
      <c r="B89" s="181" t="s">
        <v>34</v>
      </c>
      <c r="C89" s="178" t="s">
        <v>41</v>
      </c>
      <c r="D89" s="182">
        <v>5101</v>
      </c>
      <c r="E89" s="178" t="s">
        <v>244</v>
      </c>
      <c r="F89" s="205">
        <f>活動流程總表!$D$16</f>
        <v>0.34027777777777773</v>
      </c>
      <c r="G89" s="205">
        <f>活動流程總表!E16</f>
        <v>0.34861111111111115</v>
      </c>
      <c r="H89" s="205">
        <f>活動流程總表!G16</f>
        <v>0.35416666666666669</v>
      </c>
      <c r="I89" s="200"/>
    </row>
    <row r="90" spans="1:9" ht="35.1" customHeight="1" x14ac:dyDescent="0.25">
      <c r="A90" s="178" t="s">
        <v>100</v>
      </c>
      <c r="B90" s="181" t="s">
        <v>34</v>
      </c>
      <c r="C90" s="178" t="s">
        <v>41</v>
      </c>
      <c r="D90" s="182">
        <v>5102</v>
      </c>
      <c r="E90" s="178" t="s">
        <v>245</v>
      </c>
      <c r="F90" s="205">
        <f>活動流程總表!$D$16</f>
        <v>0.34027777777777773</v>
      </c>
      <c r="G90" s="205">
        <f>G89+TIME(0,4,0)</f>
        <v>0.35138888888888892</v>
      </c>
      <c r="H90" s="205">
        <f>H89+TIME(0,4,0)</f>
        <v>0.35694444444444445</v>
      </c>
      <c r="I90" s="200"/>
    </row>
    <row r="91" spans="1:9" ht="35.1" customHeight="1" x14ac:dyDescent="0.25">
      <c r="A91" s="178" t="s">
        <v>97</v>
      </c>
      <c r="B91" s="181" t="s">
        <v>34</v>
      </c>
      <c r="C91" s="178" t="s">
        <v>41</v>
      </c>
      <c r="D91" s="182">
        <v>5103</v>
      </c>
      <c r="E91" s="178" t="s">
        <v>246</v>
      </c>
      <c r="F91" s="205">
        <f>活動流程總表!$D$16</f>
        <v>0.34027777777777773</v>
      </c>
      <c r="G91" s="205">
        <f t="shared" ref="G91:G97" si="22">G90+TIME(0,4,0)</f>
        <v>0.35416666666666669</v>
      </c>
      <c r="H91" s="205">
        <f t="shared" ref="H91:H97" si="23">H90+TIME(0,4,0)</f>
        <v>0.35972222222222222</v>
      </c>
      <c r="I91" s="200"/>
    </row>
    <row r="92" spans="1:9" ht="35.1" customHeight="1" x14ac:dyDescent="0.25">
      <c r="A92" s="178" t="s">
        <v>98</v>
      </c>
      <c r="B92" s="181" t="s">
        <v>34</v>
      </c>
      <c r="C92" s="178" t="s">
        <v>41</v>
      </c>
      <c r="D92" s="182">
        <v>5104</v>
      </c>
      <c r="E92" s="178" t="s">
        <v>247</v>
      </c>
      <c r="F92" s="205">
        <f>活動流程總表!$D$16</f>
        <v>0.34027777777777773</v>
      </c>
      <c r="G92" s="205">
        <f t="shared" si="22"/>
        <v>0.35694444444444445</v>
      </c>
      <c r="H92" s="205">
        <f t="shared" si="23"/>
        <v>0.36249999999999999</v>
      </c>
      <c r="I92" s="200"/>
    </row>
    <row r="93" spans="1:9" ht="35.1" customHeight="1" x14ac:dyDescent="0.25">
      <c r="A93" s="178" t="s">
        <v>96</v>
      </c>
      <c r="B93" s="181" t="s">
        <v>34</v>
      </c>
      <c r="C93" s="178" t="s">
        <v>41</v>
      </c>
      <c r="D93" s="182">
        <v>5105</v>
      </c>
      <c r="E93" s="178" t="s">
        <v>248</v>
      </c>
      <c r="F93" s="205">
        <f>活動流程總表!$D$16</f>
        <v>0.34027777777777773</v>
      </c>
      <c r="G93" s="205">
        <f t="shared" si="22"/>
        <v>0.35972222222222222</v>
      </c>
      <c r="H93" s="205">
        <f t="shared" si="23"/>
        <v>0.36527777777777776</v>
      </c>
      <c r="I93" s="200"/>
    </row>
    <row r="94" spans="1:9" ht="35.1" customHeight="1" x14ac:dyDescent="0.25">
      <c r="A94" s="178" t="s">
        <v>104</v>
      </c>
      <c r="B94" s="181" t="s">
        <v>34</v>
      </c>
      <c r="C94" s="178" t="s">
        <v>41</v>
      </c>
      <c r="D94" s="182">
        <v>5106</v>
      </c>
      <c r="E94" s="178" t="s">
        <v>249</v>
      </c>
      <c r="F94" s="205">
        <f>活動流程總表!$D$16</f>
        <v>0.34027777777777773</v>
      </c>
      <c r="G94" s="205">
        <f t="shared" si="22"/>
        <v>0.36249999999999999</v>
      </c>
      <c r="H94" s="205">
        <f t="shared" si="23"/>
        <v>0.36805555555555552</v>
      </c>
      <c r="I94" s="200"/>
    </row>
    <row r="95" spans="1:9" ht="35.1" customHeight="1" x14ac:dyDescent="0.25">
      <c r="A95" s="178" t="s">
        <v>102</v>
      </c>
      <c r="B95" s="181" t="s">
        <v>34</v>
      </c>
      <c r="C95" s="178" t="s">
        <v>41</v>
      </c>
      <c r="D95" s="182">
        <v>5107</v>
      </c>
      <c r="E95" s="178" t="s">
        <v>250</v>
      </c>
      <c r="F95" s="205">
        <f>活動流程總表!$D$16</f>
        <v>0.34027777777777773</v>
      </c>
      <c r="G95" s="205">
        <f t="shared" si="22"/>
        <v>0.36527777777777776</v>
      </c>
      <c r="H95" s="205">
        <f t="shared" si="23"/>
        <v>0.37083333333333329</v>
      </c>
      <c r="I95" s="200"/>
    </row>
    <row r="96" spans="1:9" ht="35.1" customHeight="1" x14ac:dyDescent="0.25">
      <c r="A96" s="178" t="s">
        <v>105</v>
      </c>
      <c r="B96" s="181" t="s">
        <v>34</v>
      </c>
      <c r="C96" s="178" t="s">
        <v>41</v>
      </c>
      <c r="D96" s="182">
        <v>5108</v>
      </c>
      <c r="E96" s="178" t="s">
        <v>251</v>
      </c>
      <c r="F96" s="205">
        <f>活動流程總表!$D$16</f>
        <v>0.34027777777777773</v>
      </c>
      <c r="G96" s="205">
        <f t="shared" si="22"/>
        <v>0.36805555555555552</v>
      </c>
      <c r="H96" s="205">
        <f t="shared" si="23"/>
        <v>0.37361111111111106</v>
      </c>
      <c r="I96" s="200"/>
    </row>
    <row r="97" spans="1:9" ht="35.1" customHeight="1" x14ac:dyDescent="0.25">
      <c r="A97" s="178" t="s">
        <v>103</v>
      </c>
      <c r="B97" s="181" t="s">
        <v>34</v>
      </c>
      <c r="C97" s="178" t="s">
        <v>41</v>
      </c>
      <c r="D97" s="182">
        <v>5109</v>
      </c>
      <c r="E97" s="178" t="s">
        <v>252</v>
      </c>
      <c r="F97" s="205">
        <f>活動流程總表!$D$16</f>
        <v>0.34027777777777773</v>
      </c>
      <c r="G97" s="205">
        <f t="shared" si="22"/>
        <v>0.37083333333333329</v>
      </c>
      <c r="H97" s="205">
        <f t="shared" si="23"/>
        <v>0.37638888888888883</v>
      </c>
      <c r="I97" s="200"/>
    </row>
    <row r="98" spans="1:9" ht="35.1" customHeight="1" x14ac:dyDescent="0.25">
      <c r="A98" s="178" t="s">
        <v>96</v>
      </c>
      <c r="B98" s="184" t="s">
        <v>36</v>
      </c>
      <c r="C98" s="185" t="s">
        <v>41</v>
      </c>
      <c r="D98" s="184">
        <v>5201</v>
      </c>
      <c r="E98" s="178" t="s">
        <v>126</v>
      </c>
      <c r="F98" s="206">
        <f>活動流程總表!$D$17</f>
        <v>0.3576388888888889</v>
      </c>
      <c r="G98" s="206">
        <f>活動流程總表!E17</f>
        <v>0.3666666666666667</v>
      </c>
      <c r="H98" s="206">
        <f>活動流程總表!G17</f>
        <v>0.3888888888888889</v>
      </c>
      <c r="I98" s="201"/>
    </row>
    <row r="99" spans="1:9" ht="35.1" customHeight="1" x14ac:dyDescent="0.25">
      <c r="A99" s="178" t="s">
        <v>98</v>
      </c>
      <c r="B99" s="184" t="s">
        <v>36</v>
      </c>
      <c r="C99" s="185" t="s">
        <v>41</v>
      </c>
      <c r="D99" s="184">
        <v>5202</v>
      </c>
      <c r="E99" s="178" t="s">
        <v>125</v>
      </c>
      <c r="F99" s="206">
        <f>活動流程總表!$D$17</f>
        <v>0.3576388888888889</v>
      </c>
      <c r="G99" s="206">
        <f>G98+TIME(0,4,0)</f>
        <v>0.36944444444444446</v>
      </c>
      <c r="H99" s="206">
        <f>H98+TIME(0,4,0)</f>
        <v>0.39166666666666666</v>
      </c>
      <c r="I99" s="201"/>
    </row>
    <row r="100" spans="1:9" ht="35.1" customHeight="1" x14ac:dyDescent="0.25">
      <c r="A100" s="178" t="s">
        <v>102</v>
      </c>
      <c r="B100" s="184" t="s">
        <v>36</v>
      </c>
      <c r="C100" s="185" t="s">
        <v>41</v>
      </c>
      <c r="D100" s="184">
        <v>5203</v>
      </c>
      <c r="E100" s="178" t="s">
        <v>124</v>
      </c>
      <c r="F100" s="206">
        <f>活動流程總表!$D$17</f>
        <v>0.3576388888888889</v>
      </c>
      <c r="G100" s="206">
        <f t="shared" ref="G100:G102" si="24">G99+TIME(0,4,0)</f>
        <v>0.37222222222222223</v>
      </c>
      <c r="H100" s="206">
        <f t="shared" ref="H100:H102" si="25">H99+TIME(0,4,0)</f>
        <v>0.39444444444444443</v>
      </c>
      <c r="I100" s="201"/>
    </row>
    <row r="101" spans="1:9" ht="35.1" customHeight="1" x14ac:dyDescent="0.25">
      <c r="A101" s="178" t="s">
        <v>104</v>
      </c>
      <c r="B101" s="184" t="s">
        <v>36</v>
      </c>
      <c r="C101" s="185" t="s">
        <v>41</v>
      </c>
      <c r="D101" s="184">
        <v>5204</v>
      </c>
      <c r="E101" s="178" t="s">
        <v>253</v>
      </c>
      <c r="F101" s="206">
        <f>活動流程總表!$D$17</f>
        <v>0.3576388888888889</v>
      </c>
      <c r="G101" s="206">
        <f t="shared" si="24"/>
        <v>0.375</v>
      </c>
      <c r="H101" s="206">
        <f t="shared" si="25"/>
        <v>0.3972222222222222</v>
      </c>
      <c r="I101" s="201"/>
    </row>
    <row r="102" spans="1:9" ht="35.1" customHeight="1" x14ac:dyDescent="0.25">
      <c r="A102" s="178" t="s">
        <v>103</v>
      </c>
      <c r="B102" s="184" t="s">
        <v>36</v>
      </c>
      <c r="C102" s="185" t="s">
        <v>41</v>
      </c>
      <c r="D102" s="184">
        <v>5205</v>
      </c>
      <c r="E102" s="178" t="s">
        <v>254</v>
      </c>
      <c r="F102" s="206">
        <f>活動流程總表!$D$17</f>
        <v>0.3576388888888889</v>
      </c>
      <c r="G102" s="206">
        <f t="shared" si="24"/>
        <v>0.37777777777777777</v>
      </c>
      <c r="H102" s="206">
        <f t="shared" si="25"/>
        <v>0.39999999999999997</v>
      </c>
      <c r="I102" s="201"/>
    </row>
    <row r="103" spans="1:9" ht="35.1" customHeight="1" x14ac:dyDescent="0.25">
      <c r="A103" s="188" t="s">
        <v>105</v>
      </c>
      <c r="B103" s="187" t="s">
        <v>37</v>
      </c>
      <c r="C103" s="188" t="s">
        <v>41</v>
      </c>
      <c r="D103" s="187">
        <v>5301</v>
      </c>
      <c r="E103" s="188" t="s">
        <v>255</v>
      </c>
      <c r="F103" s="207">
        <f>活動流程總表!$D$18</f>
        <v>0.40625</v>
      </c>
      <c r="G103" s="207">
        <f>活動流程總表!E18</f>
        <v>0.40138888888888885</v>
      </c>
      <c r="H103" s="207">
        <f>活動流程總表!G18</f>
        <v>0.42361111111111105</v>
      </c>
      <c r="I103" s="202"/>
    </row>
    <row r="104" spans="1:9" ht="35.1" customHeight="1" x14ac:dyDescent="0.25">
      <c r="A104" s="188" t="s">
        <v>98</v>
      </c>
      <c r="B104" s="187" t="s">
        <v>37</v>
      </c>
      <c r="C104" s="188" t="s">
        <v>41</v>
      </c>
      <c r="D104" s="187">
        <v>5302</v>
      </c>
      <c r="E104" s="188" t="s">
        <v>115</v>
      </c>
      <c r="F104" s="207">
        <f>活動流程總表!$D$18</f>
        <v>0.40625</v>
      </c>
      <c r="G104" s="207">
        <f>G103+TIME(0,4,0)</f>
        <v>0.40416666666666662</v>
      </c>
      <c r="H104" s="207">
        <f>H103+TIME(0,4,0)</f>
        <v>0.42638888888888882</v>
      </c>
      <c r="I104" s="202"/>
    </row>
    <row r="105" spans="1:9" ht="35.1" customHeight="1" x14ac:dyDescent="0.25">
      <c r="A105" s="188" t="s">
        <v>102</v>
      </c>
      <c r="B105" s="187" t="s">
        <v>37</v>
      </c>
      <c r="C105" s="188" t="s">
        <v>41</v>
      </c>
      <c r="D105" s="187">
        <v>5303</v>
      </c>
      <c r="E105" s="188" t="s">
        <v>144</v>
      </c>
      <c r="F105" s="207">
        <f>活動流程總表!$D$18</f>
        <v>0.40625</v>
      </c>
      <c r="G105" s="207">
        <f t="shared" ref="G105:G108" si="26">G104+TIME(0,4,0)</f>
        <v>0.40694444444444439</v>
      </c>
      <c r="H105" s="207">
        <f t="shared" ref="H105:H108" si="27">H104+TIME(0,4,0)</f>
        <v>0.42916666666666659</v>
      </c>
      <c r="I105" s="202"/>
    </row>
    <row r="106" spans="1:9" ht="35.1" customHeight="1" x14ac:dyDescent="0.25">
      <c r="A106" s="188" t="s">
        <v>103</v>
      </c>
      <c r="B106" s="187" t="s">
        <v>37</v>
      </c>
      <c r="C106" s="188" t="s">
        <v>41</v>
      </c>
      <c r="D106" s="187">
        <v>5304</v>
      </c>
      <c r="E106" s="188" t="s">
        <v>127</v>
      </c>
      <c r="F106" s="207">
        <f>活動流程總表!$D$18</f>
        <v>0.40625</v>
      </c>
      <c r="G106" s="207">
        <f t="shared" si="26"/>
        <v>0.40972222222222215</v>
      </c>
      <c r="H106" s="207">
        <f t="shared" si="27"/>
        <v>0.43194444444444435</v>
      </c>
      <c r="I106" s="202"/>
    </row>
    <row r="107" spans="1:9" ht="35.1" customHeight="1" x14ac:dyDescent="0.25">
      <c r="A107" s="188" t="s">
        <v>99</v>
      </c>
      <c r="B107" s="187" t="s">
        <v>37</v>
      </c>
      <c r="C107" s="188" t="s">
        <v>41</v>
      </c>
      <c r="D107" s="187">
        <v>5305</v>
      </c>
      <c r="E107" s="188" t="s">
        <v>256</v>
      </c>
      <c r="F107" s="207">
        <f>活動流程總表!$D$18</f>
        <v>0.40625</v>
      </c>
      <c r="G107" s="207">
        <f t="shared" si="26"/>
        <v>0.41249999999999992</v>
      </c>
      <c r="H107" s="207">
        <f t="shared" si="27"/>
        <v>0.43472222222222212</v>
      </c>
      <c r="I107" s="202"/>
    </row>
    <row r="108" spans="1:9" ht="35.1" customHeight="1" x14ac:dyDescent="0.25">
      <c r="A108" s="188" t="s">
        <v>104</v>
      </c>
      <c r="B108" s="187" t="s">
        <v>37</v>
      </c>
      <c r="C108" s="188" t="s">
        <v>41</v>
      </c>
      <c r="D108" s="187">
        <v>5306</v>
      </c>
      <c r="E108" s="188" t="s">
        <v>257</v>
      </c>
      <c r="F108" s="207">
        <f>活動流程總表!$D$18</f>
        <v>0.40625</v>
      </c>
      <c r="G108" s="207">
        <f t="shared" si="26"/>
        <v>0.41527777777777769</v>
      </c>
      <c r="H108" s="207">
        <f t="shared" si="27"/>
        <v>0.43749999999999989</v>
      </c>
      <c r="I108" s="202"/>
    </row>
    <row r="109" spans="1:9" ht="35.1" customHeight="1" x14ac:dyDescent="0.25">
      <c r="A109" s="115" t="s">
        <v>31</v>
      </c>
      <c r="B109" s="116"/>
      <c r="C109" s="116"/>
      <c r="D109" s="116"/>
      <c r="E109" s="116"/>
      <c r="F109" s="116"/>
      <c r="G109" s="116"/>
      <c r="H109" s="116"/>
      <c r="I109" s="117"/>
    </row>
    <row r="110" spans="1:9" ht="35.1" customHeight="1" x14ac:dyDescent="0.25">
      <c r="A110" s="115" t="s">
        <v>27</v>
      </c>
      <c r="B110" s="116"/>
      <c r="C110" s="116"/>
      <c r="D110" s="116"/>
      <c r="E110" s="116"/>
      <c r="F110" s="116"/>
      <c r="G110" s="116"/>
      <c r="H110" s="116"/>
      <c r="I110" s="117"/>
    </row>
    <row r="111" spans="1:9" ht="35.1" customHeight="1" x14ac:dyDescent="0.25">
      <c r="A111" s="115" t="s">
        <v>345</v>
      </c>
      <c r="B111" s="116"/>
      <c r="C111" s="116"/>
      <c r="D111" s="116"/>
      <c r="E111" s="116"/>
      <c r="F111" s="116"/>
      <c r="G111" s="116"/>
      <c r="H111" s="116"/>
      <c r="I111" s="117"/>
    </row>
    <row r="112" spans="1:9" ht="36.75" customHeight="1" x14ac:dyDescent="0.25">
      <c r="A112" s="115" t="s">
        <v>346</v>
      </c>
      <c r="B112" s="116"/>
      <c r="C112" s="116"/>
      <c r="D112" s="116"/>
      <c r="E112" s="116"/>
      <c r="F112" s="116"/>
      <c r="G112" s="116"/>
      <c r="H112" s="116"/>
      <c r="I112" s="117"/>
    </row>
    <row r="113" spans="1:9" ht="35.1" customHeight="1" x14ac:dyDescent="0.25">
      <c r="A113" s="118" t="s">
        <v>347</v>
      </c>
      <c r="B113" s="119"/>
      <c r="C113" s="119"/>
      <c r="D113" s="119"/>
      <c r="E113" s="119"/>
      <c r="F113" s="119"/>
      <c r="G113" s="119"/>
      <c r="H113" s="119"/>
      <c r="I113" s="120"/>
    </row>
    <row r="114" spans="1:9" ht="35.1" customHeight="1" x14ac:dyDescent="0.25">
      <c r="A114" s="203" t="s">
        <v>99</v>
      </c>
      <c r="B114" s="182" t="s">
        <v>34</v>
      </c>
      <c r="C114" s="203" t="s">
        <v>42</v>
      </c>
      <c r="D114" s="182">
        <v>6101</v>
      </c>
      <c r="E114" s="203" t="s">
        <v>258</v>
      </c>
      <c r="F114" s="209">
        <f>活動流程總表!$D$19</f>
        <v>0.34027777777777773</v>
      </c>
      <c r="G114" s="209">
        <f>活動流程總表!E19</f>
        <v>0.34861111111111115</v>
      </c>
      <c r="H114" s="209">
        <f>活動流程總表!G19</f>
        <v>0.35416666666666669</v>
      </c>
      <c r="I114" s="204"/>
    </row>
    <row r="115" spans="1:9" ht="35.1" customHeight="1" x14ac:dyDescent="0.25">
      <c r="A115" s="203" t="s">
        <v>96</v>
      </c>
      <c r="B115" s="182" t="s">
        <v>34</v>
      </c>
      <c r="C115" s="203" t="s">
        <v>42</v>
      </c>
      <c r="D115" s="182">
        <v>6102</v>
      </c>
      <c r="E115" s="203" t="s">
        <v>259</v>
      </c>
      <c r="F115" s="209">
        <f>活動流程總表!$D$19</f>
        <v>0.34027777777777773</v>
      </c>
      <c r="G115" s="209">
        <f>G114+TIME(0,4,0)</f>
        <v>0.35138888888888892</v>
      </c>
      <c r="H115" s="209">
        <f>H114+TIME(0,4,0)</f>
        <v>0.35694444444444445</v>
      </c>
      <c r="I115" s="204"/>
    </row>
    <row r="116" spans="1:9" ht="35.1" customHeight="1" x14ac:dyDescent="0.25">
      <c r="A116" s="203" t="s">
        <v>100</v>
      </c>
      <c r="B116" s="182" t="s">
        <v>34</v>
      </c>
      <c r="C116" s="203" t="s">
        <v>42</v>
      </c>
      <c r="D116" s="182">
        <v>6103</v>
      </c>
      <c r="E116" s="203" t="s">
        <v>260</v>
      </c>
      <c r="F116" s="209">
        <f>活動流程總表!$D$19</f>
        <v>0.34027777777777773</v>
      </c>
      <c r="G116" s="209">
        <f t="shared" ref="G116:G121" si="28">G115+TIME(0,4,0)</f>
        <v>0.35416666666666669</v>
      </c>
      <c r="H116" s="209">
        <f t="shared" ref="H116:H121" si="29">H115+TIME(0,4,0)</f>
        <v>0.35972222222222222</v>
      </c>
      <c r="I116" s="204"/>
    </row>
    <row r="117" spans="1:9" ht="35.1" customHeight="1" x14ac:dyDescent="0.25">
      <c r="A117" s="203" t="s">
        <v>103</v>
      </c>
      <c r="B117" s="182" t="s">
        <v>34</v>
      </c>
      <c r="C117" s="203" t="s">
        <v>42</v>
      </c>
      <c r="D117" s="182">
        <v>6104</v>
      </c>
      <c r="E117" s="203" t="s">
        <v>261</v>
      </c>
      <c r="F117" s="209">
        <f>活動流程總表!$D$19</f>
        <v>0.34027777777777773</v>
      </c>
      <c r="G117" s="209">
        <f t="shared" si="28"/>
        <v>0.35694444444444445</v>
      </c>
      <c r="H117" s="209">
        <f t="shared" si="29"/>
        <v>0.36249999999999999</v>
      </c>
      <c r="I117" s="204"/>
    </row>
    <row r="118" spans="1:9" ht="35.1" customHeight="1" x14ac:dyDescent="0.25">
      <c r="A118" s="203" t="s">
        <v>97</v>
      </c>
      <c r="B118" s="182" t="s">
        <v>34</v>
      </c>
      <c r="C118" s="203" t="s">
        <v>42</v>
      </c>
      <c r="D118" s="182">
        <v>6105</v>
      </c>
      <c r="E118" s="203" t="s">
        <v>262</v>
      </c>
      <c r="F118" s="209">
        <f>活動流程總表!$D$19</f>
        <v>0.34027777777777773</v>
      </c>
      <c r="G118" s="209">
        <f t="shared" si="28"/>
        <v>0.35972222222222222</v>
      </c>
      <c r="H118" s="209">
        <f t="shared" si="29"/>
        <v>0.36527777777777776</v>
      </c>
      <c r="I118" s="204"/>
    </row>
    <row r="119" spans="1:9" ht="35.1" customHeight="1" x14ac:dyDescent="0.25">
      <c r="A119" s="203" t="s">
        <v>105</v>
      </c>
      <c r="B119" s="182" t="s">
        <v>34</v>
      </c>
      <c r="C119" s="203" t="s">
        <v>42</v>
      </c>
      <c r="D119" s="182">
        <v>6106</v>
      </c>
      <c r="E119" s="203" t="s">
        <v>263</v>
      </c>
      <c r="F119" s="209">
        <f>活動流程總表!$D$19</f>
        <v>0.34027777777777773</v>
      </c>
      <c r="G119" s="209">
        <f t="shared" si="28"/>
        <v>0.36249999999999999</v>
      </c>
      <c r="H119" s="209">
        <f t="shared" si="29"/>
        <v>0.36805555555555552</v>
      </c>
      <c r="I119" s="204"/>
    </row>
    <row r="120" spans="1:9" ht="35.1" customHeight="1" x14ac:dyDescent="0.25">
      <c r="A120" s="203" t="s">
        <v>102</v>
      </c>
      <c r="B120" s="182" t="s">
        <v>34</v>
      </c>
      <c r="C120" s="203" t="s">
        <v>42</v>
      </c>
      <c r="D120" s="182">
        <v>6107</v>
      </c>
      <c r="E120" s="203" t="s">
        <v>264</v>
      </c>
      <c r="F120" s="209">
        <f>活動流程總表!$D$19</f>
        <v>0.34027777777777773</v>
      </c>
      <c r="G120" s="209">
        <f t="shared" si="28"/>
        <v>0.36527777777777776</v>
      </c>
      <c r="H120" s="209">
        <f t="shared" si="29"/>
        <v>0.37083333333333329</v>
      </c>
      <c r="I120" s="204"/>
    </row>
    <row r="121" spans="1:9" ht="35.1" customHeight="1" x14ac:dyDescent="0.25">
      <c r="A121" s="203" t="s">
        <v>98</v>
      </c>
      <c r="B121" s="182" t="s">
        <v>34</v>
      </c>
      <c r="C121" s="203" t="s">
        <v>42</v>
      </c>
      <c r="D121" s="182">
        <v>6108</v>
      </c>
      <c r="E121" s="203" t="s">
        <v>265</v>
      </c>
      <c r="F121" s="209">
        <f>活動流程總表!$D$19</f>
        <v>0.34027777777777773</v>
      </c>
      <c r="G121" s="209">
        <f t="shared" si="28"/>
        <v>0.36805555555555552</v>
      </c>
      <c r="H121" s="209">
        <f t="shared" si="29"/>
        <v>0.37361111111111106</v>
      </c>
      <c r="I121" s="204"/>
    </row>
    <row r="122" spans="1:9" ht="35.1" customHeight="1" x14ac:dyDescent="0.25">
      <c r="A122" s="185" t="s">
        <v>99</v>
      </c>
      <c r="B122" s="184" t="s">
        <v>36</v>
      </c>
      <c r="C122" s="185" t="s">
        <v>42</v>
      </c>
      <c r="D122" s="184">
        <v>6201</v>
      </c>
      <c r="E122" s="185" t="s">
        <v>266</v>
      </c>
      <c r="F122" s="206">
        <f>活動流程總表!$D$20</f>
        <v>0.3576388888888889</v>
      </c>
      <c r="G122" s="206">
        <f>活動流程總表!E20</f>
        <v>0.3666666666666667</v>
      </c>
      <c r="H122" s="206">
        <f>活動流程總表!G20</f>
        <v>0.3888888888888889</v>
      </c>
      <c r="I122" s="204"/>
    </row>
    <row r="123" spans="1:9" ht="35.1" customHeight="1" x14ac:dyDescent="0.25">
      <c r="A123" s="185" t="s">
        <v>102</v>
      </c>
      <c r="B123" s="184" t="s">
        <v>36</v>
      </c>
      <c r="C123" s="185" t="s">
        <v>42</v>
      </c>
      <c r="D123" s="184">
        <v>6202</v>
      </c>
      <c r="E123" s="185" t="s">
        <v>267</v>
      </c>
      <c r="F123" s="206">
        <f>活動流程總表!$D$20</f>
        <v>0.3576388888888889</v>
      </c>
      <c r="G123" s="206">
        <f>G122+TIME(0,4,0)</f>
        <v>0.36944444444444446</v>
      </c>
      <c r="H123" s="206">
        <f>H122+TIME(0,4,0)</f>
        <v>0.39166666666666666</v>
      </c>
      <c r="I123" s="204"/>
    </row>
    <row r="124" spans="1:9" ht="35.1" customHeight="1" x14ac:dyDescent="0.25">
      <c r="A124" s="185" t="s">
        <v>96</v>
      </c>
      <c r="B124" s="184" t="s">
        <v>36</v>
      </c>
      <c r="C124" s="185" t="s">
        <v>42</v>
      </c>
      <c r="D124" s="184">
        <v>6203</v>
      </c>
      <c r="E124" s="185" t="s">
        <v>268</v>
      </c>
      <c r="F124" s="206">
        <f>活動流程總表!$D$20</f>
        <v>0.3576388888888889</v>
      </c>
      <c r="G124" s="206">
        <f t="shared" ref="G124:G125" si="30">G123+TIME(0,4,0)</f>
        <v>0.37222222222222223</v>
      </c>
      <c r="H124" s="206">
        <f t="shared" ref="H124:H125" si="31">H123+TIME(0,4,0)</f>
        <v>0.39444444444444443</v>
      </c>
      <c r="I124" s="204"/>
    </row>
    <row r="125" spans="1:9" ht="35.1" customHeight="1" x14ac:dyDescent="0.25">
      <c r="A125" s="185" t="s">
        <v>98</v>
      </c>
      <c r="B125" s="184" t="s">
        <v>36</v>
      </c>
      <c r="C125" s="185" t="s">
        <v>42</v>
      </c>
      <c r="D125" s="184">
        <v>6204</v>
      </c>
      <c r="E125" s="185" t="s">
        <v>117</v>
      </c>
      <c r="F125" s="206">
        <f>活動流程總表!$D$20</f>
        <v>0.3576388888888889</v>
      </c>
      <c r="G125" s="206">
        <f t="shared" si="30"/>
        <v>0.375</v>
      </c>
      <c r="H125" s="206">
        <f t="shared" si="31"/>
        <v>0.3972222222222222</v>
      </c>
      <c r="I125" s="204"/>
    </row>
    <row r="126" spans="1:9" ht="35.1" customHeight="1" x14ac:dyDescent="0.25">
      <c r="A126" s="188" t="s">
        <v>99</v>
      </c>
      <c r="B126" s="187" t="s">
        <v>37</v>
      </c>
      <c r="C126" s="188" t="s">
        <v>42</v>
      </c>
      <c r="D126" s="187">
        <v>6301</v>
      </c>
      <c r="E126" s="188" t="s">
        <v>159</v>
      </c>
      <c r="F126" s="207">
        <f>活動流程總表!$D$21</f>
        <v>0.37847222222222227</v>
      </c>
      <c r="G126" s="207">
        <f>活動流程總表!E21</f>
        <v>0.38750000000000001</v>
      </c>
      <c r="H126" s="207">
        <f>活動流程總表!G21</f>
        <v>0.40972222222222221</v>
      </c>
      <c r="I126" s="204"/>
    </row>
    <row r="127" spans="1:9" ht="35.1" customHeight="1" x14ac:dyDescent="0.25">
      <c r="A127" s="188" t="s">
        <v>104</v>
      </c>
      <c r="B127" s="187" t="s">
        <v>37</v>
      </c>
      <c r="C127" s="188" t="s">
        <v>42</v>
      </c>
      <c r="D127" s="187">
        <v>6302</v>
      </c>
      <c r="E127" s="188" t="s">
        <v>269</v>
      </c>
      <c r="F127" s="207">
        <f>活動流程總表!$D$21</f>
        <v>0.37847222222222227</v>
      </c>
      <c r="G127" s="207">
        <f>G126+TIME(0,4,0)</f>
        <v>0.39027777777777778</v>
      </c>
      <c r="H127" s="207">
        <f>H126+TIME(0,4,0)</f>
        <v>0.41249999999999998</v>
      </c>
      <c r="I127" s="204"/>
    </row>
    <row r="128" spans="1:9" ht="35.1" customHeight="1" x14ac:dyDescent="0.25">
      <c r="A128" s="188" t="s">
        <v>103</v>
      </c>
      <c r="B128" s="187" t="s">
        <v>37</v>
      </c>
      <c r="C128" s="188" t="s">
        <v>42</v>
      </c>
      <c r="D128" s="187">
        <v>6303</v>
      </c>
      <c r="E128" s="188" t="s">
        <v>128</v>
      </c>
      <c r="F128" s="207">
        <f>活動流程總表!$D$21</f>
        <v>0.37847222222222227</v>
      </c>
      <c r="G128" s="207">
        <f t="shared" ref="G128:G131" si="32">G127+TIME(0,4,0)</f>
        <v>0.39305555555555555</v>
      </c>
      <c r="H128" s="207">
        <f t="shared" ref="H128:H131" si="33">H127+TIME(0,4,0)</f>
        <v>0.41527777777777775</v>
      </c>
      <c r="I128" s="204"/>
    </row>
    <row r="129" spans="1:9" ht="35.1" customHeight="1" x14ac:dyDescent="0.25">
      <c r="A129" s="188" t="s">
        <v>98</v>
      </c>
      <c r="B129" s="187" t="s">
        <v>37</v>
      </c>
      <c r="C129" s="188" t="s">
        <v>42</v>
      </c>
      <c r="D129" s="187">
        <v>6304</v>
      </c>
      <c r="E129" s="188" t="s">
        <v>270</v>
      </c>
      <c r="F129" s="207">
        <f>活動流程總表!$D$21</f>
        <v>0.37847222222222227</v>
      </c>
      <c r="G129" s="207">
        <f t="shared" si="32"/>
        <v>0.39583333333333331</v>
      </c>
      <c r="H129" s="207">
        <f t="shared" si="33"/>
        <v>0.41805555555555551</v>
      </c>
      <c r="I129" s="204"/>
    </row>
    <row r="130" spans="1:9" ht="35.1" customHeight="1" x14ac:dyDescent="0.25">
      <c r="A130" s="188" t="s">
        <v>96</v>
      </c>
      <c r="B130" s="187" t="s">
        <v>37</v>
      </c>
      <c r="C130" s="188" t="s">
        <v>42</v>
      </c>
      <c r="D130" s="187">
        <v>6305</v>
      </c>
      <c r="E130" s="188" t="s">
        <v>130</v>
      </c>
      <c r="F130" s="207">
        <f>活動流程總表!$D$21</f>
        <v>0.37847222222222227</v>
      </c>
      <c r="G130" s="207">
        <f t="shared" si="32"/>
        <v>0.39861111111111108</v>
      </c>
      <c r="H130" s="207">
        <f t="shared" si="33"/>
        <v>0.42083333333333328</v>
      </c>
      <c r="I130" s="204"/>
    </row>
    <row r="131" spans="1:9" ht="35.1" customHeight="1" x14ac:dyDescent="0.25">
      <c r="A131" s="188" t="s">
        <v>102</v>
      </c>
      <c r="B131" s="187" t="s">
        <v>37</v>
      </c>
      <c r="C131" s="188" t="s">
        <v>42</v>
      </c>
      <c r="D131" s="187">
        <v>6306</v>
      </c>
      <c r="E131" s="188" t="s">
        <v>271</v>
      </c>
      <c r="F131" s="207">
        <f>活動流程總表!$D$21</f>
        <v>0.37847222222222227</v>
      </c>
      <c r="G131" s="207">
        <f t="shared" si="32"/>
        <v>0.40138888888888885</v>
      </c>
      <c r="H131" s="207">
        <f t="shared" si="33"/>
        <v>0.42361111111111105</v>
      </c>
      <c r="I131" s="204"/>
    </row>
    <row r="132" spans="1:9" ht="35.1" customHeight="1" x14ac:dyDescent="0.25">
      <c r="A132" s="115" t="s">
        <v>31</v>
      </c>
      <c r="B132" s="116"/>
      <c r="C132" s="116"/>
      <c r="D132" s="116"/>
      <c r="E132" s="116"/>
      <c r="F132" s="116"/>
      <c r="G132" s="116"/>
      <c r="H132" s="116"/>
      <c r="I132" s="117"/>
    </row>
    <row r="133" spans="1:9" ht="35.1" customHeight="1" x14ac:dyDescent="0.25">
      <c r="A133" s="115" t="s">
        <v>27</v>
      </c>
      <c r="B133" s="116"/>
      <c r="C133" s="116"/>
      <c r="D133" s="116"/>
      <c r="E133" s="116"/>
      <c r="F133" s="116"/>
      <c r="G133" s="116"/>
      <c r="H133" s="116"/>
      <c r="I133" s="117"/>
    </row>
    <row r="134" spans="1:9" ht="35.1" customHeight="1" x14ac:dyDescent="0.25">
      <c r="A134" s="115" t="s">
        <v>345</v>
      </c>
      <c r="B134" s="116"/>
      <c r="C134" s="116"/>
      <c r="D134" s="116"/>
      <c r="E134" s="116"/>
      <c r="F134" s="116"/>
      <c r="G134" s="116"/>
      <c r="H134" s="116"/>
      <c r="I134" s="117"/>
    </row>
    <row r="135" spans="1:9" ht="35.1" customHeight="1" x14ac:dyDescent="0.25">
      <c r="A135" s="115" t="s">
        <v>346</v>
      </c>
      <c r="B135" s="116"/>
      <c r="C135" s="116"/>
      <c r="D135" s="116"/>
      <c r="E135" s="116"/>
      <c r="F135" s="116"/>
      <c r="G135" s="116"/>
      <c r="H135" s="116"/>
      <c r="I135" s="117"/>
    </row>
    <row r="136" spans="1:9" ht="35.1" customHeight="1" x14ac:dyDescent="0.25">
      <c r="A136" s="118" t="s">
        <v>347</v>
      </c>
      <c r="B136" s="119"/>
      <c r="C136" s="119"/>
      <c r="D136" s="119"/>
      <c r="E136" s="119"/>
      <c r="F136" s="119"/>
      <c r="G136" s="119"/>
      <c r="H136" s="119"/>
      <c r="I136" s="120"/>
    </row>
    <row r="137" spans="1:9" x14ac:dyDescent="0.25">
      <c r="A137" s="7"/>
      <c r="B137" s="8"/>
      <c r="C137" s="9"/>
      <c r="D137" s="10"/>
      <c r="E137" s="11"/>
      <c r="F137" s="12"/>
      <c r="G137" s="13"/>
      <c r="H137" s="13"/>
    </row>
  </sheetData>
  <sheetProtection sort="0"/>
  <mergeCells count="30">
    <mergeCell ref="A135:I135"/>
    <mergeCell ref="A112:I112"/>
    <mergeCell ref="A1:I1"/>
    <mergeCell ref="A22:I22"/>
    <mergeCell ref="A23:I23"/>
    <mergeCell ref="A24:I24"/>
    <mergeCell ref="A25:I25"/>
    <mergeCell ref="A26:I26"/>
    <mergeCell ref="A85:I85"/>
    <mergeCell ref="A55:I55"/>
    <mergeCell ref="A56:I56"/>
    <mergeCell ref="A57:I57"/>
    <mergeCell ref="A58:I58"/>
    <mergeCell ref="A59:I59"/>
    <mergeCell ref="A134:I134"/>
    <mergeCell ref="A136:I136"/>
    <mergeCell ref="A43:I43"/>
    <mergeCell ref="A44:I44"/>
    <mergeCell ref="A45:I45"/>
    <mergeCell ref="A46:I46"/>
    <mergeCell ref="A47:I47"/>
    <mergeCell ref="A132:I132"/>
    <mergeCell ref="A133:I133"/>
    <mergeCell ref="A109:I109"/>
    <mergeCell ref="A110:I110"/>
    <mergeCell ref="A111:I111"/>
    <mergeCell ref="A113:I113"/>
    <mergeCell ref="A86:I86"/>
    <mergeCell ref="A87:I87"/>
    <mergeCell ref="A88:I88"/>
  </mergeCells>
  <phoneticPr fontId="1" type="noConversion"/>
  <printOptions horizontalCentered="1"/>
  <pageMargins left="0.70866141732283472" right="0.70866141732283472" top="0.35433070866141736" bottom="0.15748031496062992" header="0.31496062992125984" footer="0.31496062992125984"/>
  <pageSetup paperSize="9" fitToHeight="0" orientation="landscape" r:id="rId1"/>
  <rowBreaks count="16" manualBreakCount="16">
    <brk id="11" max="12" man="1"/>
    <brk id="17" max="12" man="1"/>
    <brk id="26" max="12" man="1"/>
    <brk id="34" max="12" man="1"/>
    <brk id="37" max="12" man="1"/>
    <brk id="47" max="12" man="1"/>
    <brk id="52" max="12" man="1"/>
    <brk id="59" max="12" man="1"/>
    <brk id="68" max="12" man="1"/>
    <brk id="76" max="12" man="1"/>
    <brk id="88" max="12" man="1"/>
    <brk id="97" max="12" man="1"/>
    <brk id="102" max="12" man="1"/>
    <brk id="113" max="12" man="1"/>
    <brk id="121" max="12" man="1"/>
    <brk id="125" max="12" man="1"/>
  </rowBreaks>
  <ignoredErrors>
    <ignoredError sqref="G35:H35 G69:H69 G77:H77 G89:H89 G98:H98 G103:H103 G114:H114 G122:H122 G126:H12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5"/>
  <sheetViews>
    <sheetView zoomScaleNormal="100" zoomScaleSheetLayoutView="100" workbookViewId="0">
      <pane ySplit="2" topLeftCell="A96" activePane="bottomLeft" state="frozen"/>
      <selection pane="bottomLeft" activeCell="F94" sqref="F94"/>
    </sheetView>
  </sheetViews>
  <sheetFormatPr defaultColWidth="14.125" defaultRowHeight="17.25" x14ac:dyDescent="0.25"/>
  <cols>
    <col min="1" max="1" width="14.125" style="1"/>
    <col min="2" max="2" width="11.875" style="1" customWidth="1"/>
    <col min="3" max="3" width="12" style="1" customWidth="1"/>
    <col min="4" max="4" width="9.875" style="1" customWidth="1"/>
    <col min="5" max="5" width="11.875" style="1" customWidth="1"/>
    <col min="6" max="6" width="10.875" style="1" customWidth="1"/>
    <col min="7" max="7" width="10" style="1" customWidth="1"/>
    <col min="8" max="8" width="7.125" style="1" customWidth="1"/>
    <col min="9" max="9" width="3" style="1" customWidth="1"/>
    <col min="10" max="10" width="6.625" style="1" customWidth="1"/>
    <col min="11" max="16384" width="14.125" style="1"/>
  </cols>
  <sheetData>
    <row r="1" spans="1:12" ht="59.1" customHeight="1" x14ac:dyDescent="0.25">
      <c r="A1" s="122" t="s">
        <v>50</v>
      </c>
      <c r="B1" s="122"/>
      <c r="C1" s="122"/>
      <c r="D1" s="122"/>
      <c r="E1" s="122"/>
      <c r="F1" s="122"/>
      <c r="G1" s="122"/>
      <c r="H1" s="122"/>
      <c r="I1" s="122"/>
      <c r="J1" s="122"/>
      <c r="K1" s="14"/>
      <c r="L1" s="14"/>
    </row>
    <row r="2" spans="1:12" ht="35.1" customHeight="1" x14ac:dyDescent="0.25">
      <c r="A2" s="178" t="s">
        <v>0</v>
      </c>
      <c r="B2" s="178" t="s">
        <v>1</v>
      </c>
      <c r="C2" s="178" t="s">
        <v>4</v>
      </c>
      <c r="D2" s="179" t="s">
        <v>133</v>
      </c>
      <c r="E2" s="178" t="s">
        <v>3</v>
      </c>
      <c r="F2" s="178" t="s">
        <v>22</v>
      </c>
      <c r="G2" s="178" t="s">
        <v>24</v>
      </c>
      <c r="H2" s="180" t="s">
        <v>23</v>
      </c>
      <c r="I2" s="180"/>
      <c r="J2" s="180"/>
    </row>
    <row r="3" spans="1:12" ht="35.1" customHeight="1" x14ac:dyDescent="0.25">
      <c r="A3" s="178" t="s">
        <v>105</v>
      </c>
      <c r="B3" s="181" t="s">
        <v>34</v>
      </c>
      <c r="C3" s="178" t="s">
        <v>45</v>
      </c>
      <c r="D3" s="182">
        <v>7101</v>
      </c>
      <c r="E3" s="178" t="s">
        <v>272</v>
      </c>
      <c r="F3" s="210">
        <f>活動流程總表!$D$22</f>
        <v>0.35416666666666669</v>
      </c>
      <c r="G3" s="210">
        <f>活動流程總表!$E$22</f>
        <v>0.3611111111111111</v>
      </c>
      <c r="H3" s="210">
        <f>活動流程總表!$G$22</f>
        <v>0.36805555555555558</v>
      </c>
      <c r="I3" s="183" t="s">
        <v>25</v>
      </c>
      <c r="J3" s="210">
        <f>活動流程總表!$I$22</f>
        <v>0.40277777777777773</v>
      </c>
    </row>
    <row r="4" spans="1:12" ht="35.1" customHeight="1" x14ac:dyDescent="0.25">
      <c r="A4" s="178" t="s">
        <v>102</v>
      </c>
      <c r="B4" s="181" t="s">
        <v>34</v>
      </c>
      <c r="C4" s="178" t="s">
        <v>45</v>
      </c>
      <c r="D4" s="182">
        <v>7102</v>
      </c>
      <c r="E4" s="178" t="s">
        <v>273</v>
      </c>
      <c r="F4" s="210">
        <f>活動流程總表!$D$22</f>
        <v>0.35416666666666669</v>
      </c>
      <c r="G4" s="210">
        <f>活動流程總表!$E$22</f>
        <v>0.3611111111111111</v>
      </c>
      <c r="H4" s="210">
        <f>活動流程總表!$G$22</f>
        <v>0.36805555555555558</v>
      </c>
      <c r="I4" s="183" t="s">
        <v>25</v>
      </c>
      <c r="J4" s="210">
        <f>活動流程總表!$I$22</f>
        <v>0.40277777777777773</v>
      </c>
    </row>
    <row r="5" spans="1:12" ht="35.1" customHeight="1" x14ac:dyDescent="0.25">
      <c r="A5" s="178" t="s">
        <v>97</v>
      </c>
      <c r="B5" s="181" t="s">
        <v>34</v>
      </c>
      <c r="C5" s="178" t="s">
        <v>45</v>
      </c>
      <c r="D5" s="182">
        <v>7103</v>
      </c>
      <c r="E5" s="178" t="s">
        <v>131</v>
      </c>
      <c r="F5" s="210">
        <f>活動流程總表!$D$22</f>
        <v>0.35416666666666669</v>
      </c>
      <c r="G5" s="210">
        <f>活動流程總表!$E$22</f>
        <v>0.3611111111111111</v>
      </c>
      <c r="H5" s="210">
        <f>活動流程總表!$G$22</f>
        <v>0.36805555555555558</v>
      </c>
      <c r="I5" s="183" t="s">
        <v>25</v>
      </c>
      <c r="J5" s="210">
        <f>活動流程總表!$I$22</f>
        <v>0.40277777777777773</v>
      </c>
    </row>
    <row r="6" spans="1:12" ht="35.1" customHeight="1" x14ac:dyDescent="0.25">
      <c r="A6" s="178" t="s">
        <v>100</v>
      </c>
      <c r="B6" s="181" t="s">
        <v>34</v>
      </c>
      <c r="C6" s="178" t="s">
        <v>45</v>
      </c>
      <c r="D6" s="182">
        <v>7104</v>
      </c>
      <c r="E6" s="178" t="s">
        <v>274</v>
      </c>
      <c r="F6" s="210">
        <f>活動流程總表!$D$22</f>
        <v>0.35416666666666669</v>
      </c>
      <c r="G6" s="210">
        <f>活動流程總表!$E$22</f>
        <v>0.3611111111111111</v>
      </c>
      <c r="H6" s="210">
        <f>活動流程總表!$G$22</f>
        <v>0.36805555555555558</v>
      </c>
      <c r="I6" s="183" t="s">
        <v>25</v>
      </c>
      <c r="J6" s="210">
        <f>活動流程總表!$I$22</f>
        <v>0.40277777777777773</v>
      </c>
    </row>
    <row r="7" spans="1:12" ht="35.1" customHeight="1" x14ac:dyDescent="0.25">
      <c r="A7" s="178" t="s">
        <v>104</v>
      </c>
      <c r="B7" s="181" t="s">
        <v>34</v>
      </c>
      <c r="C7" s="178" t="s">
        <v>45</v>
      </c>
      <c r="D7" s="182">
        <v>7105</v>
      </c>
      <c r="E7" s="178" t="s">
        <v>132</v>
      </c>
      <c r="F7" s="210">
        <f>活動流程總表!$D$22</f>
        <v>0.35416666666666669</v>
      </c>
      <c r="G7" s="210">
        <f>活動流程總表!$E$22</f>
        <v>0.3611111111111111</v>
      </c>
      <c r="H7" s="210">
        <f>活動流程總表!$G$22</f>
        <v>0.36805555555555558</v>
      </c>
      <c r="I7" s="183" t="s">
        <v>25</v>
      </c>
      <c r="J7" s="210">
        <f>活動流程總表!$I$22</f>
        <v>0.40277777777777773</v>
      </c>
    </row>
    <row r="8" spans="1:12" ht="35.1" customHeight="1" x14ac:dyDescent="0.25">
      <c r="A8" s="178" t="s">
        <v>98</v>
      </c>
      <c r="B8" s="181" t="s">
        <v>34</v>
      </c>
      <c r="C8" s="178" t="s">
        <v>45</v>
      </c>
      <c r="D8" s="182">
        <v>7106</v>
      </c>
      <c r="E8" s="178" t="s">
        <v>275</v>
      </c>
      <c r="F8" s="210">
        <f>活動流程總表!$D$22</f>
        <v>0.35416666666666669</v>
      </c>
      <c r="G8" s="210">
        <f>活動流程總表!$E$22</f>
        <v>0.3611111111111111</v>
      </c>
      <c r="H8" s="210">
        <f>活動流程總表!$G$22</f>
        <v>0.36805555555555558</v>
      </c>
      <c r="I8" s="183" t="s">
        <v>25</v>
      </c>
      <c r="J8" s="210">
        <f>活動流程總表!$I$22</f>
        <v>0.40277777777777773</v>
      </c>
    </row>
    <row r="9" spans="1:12" ht="35.1" customHeight="1" x14ac:dyDescent="0.25">
      <c r="A9" s="178" t="s">
        <v>99</v>
      </c>
      <c r="B9" s="181" t="s">
        <v>34</v>
      </c>
      <c r="C9" s="178" t="s">
        <v>45</v>
      </c>
      <c r="D9" s="182">
        <v>7107</v>
      </c>
      <c r="E9" s="178" t="s">
        <v>276</v>
      </c>
      <c r="F9" s="210">
        <f>活動流程總表!$D$22</f>
        <v>0.35416666666666669</v>
      </c>
      <c r="G9" s="210">
        <f>活動流程總表!$E$22</f>
        <v>0.3611111111111111</v>
      </c>
      <c r="H9" s="210">
        <f>活動流程總表!$G$22</f>
        <v>0.36805555555555558</v>
      </c>
      <c r="I9" s="183" t="s">
        <v>25</v>
      </c>
      <c r="J9" s="210">
        <f>活動流程總表!$I$22</f>
        <v>0.40277777777777773</v>
      </c>
    </row>
    <row r="10" spans="1:12" ht="35.1" customHeight="1" x14ac:dyDescent="0.25">
      <c r="A10" s="178" t="s">
        <v>103</v>
      </c>
      <c r="B10" s="181" t="s">
        <v>34</v>
      </c>
      <c r="C10" s="178" t="s">
        <v>45</v>
      </c>
      <c r="D10" s="182">
        <v>7108</v>
      </c>
      <c r="E10" s="178" t="s">
        <v>277</v>
      </c>
      <c r="F10" s="210">
        <f>活動流程總表!$D$22</f>
        <v>0.35416666666666669</v>
      </c>
      <c r="G10" s="210">
        <f>活動流程總表!$E$22</f>
        <v>0.3611111111111111</v>
      </c>
      <c r="H10" s="210">
        <f>活動流程總表!$G$22</f>
        <v>0.36805555555555558</v>
      </c>
      <c r="I10" s="183" t="s">
        <v>25</v>
      </c>
      <c r="J10" s="210">
        <f>活動流程總表!$I$22</f>
        <v>0.40277777777777773</v>
      </c>
    </row>
    <row r="11" spans="1:12" ht="35.1" customHeight="1" x14ac:dyDescent="0.25">
      <c r="A11" s="178" t="s">
        <v>96</v>
      </c>
      <c r="B11" s="181" t="s">
        <v>34</v>
      </c>
      <c r="C11" s="178" t="s">
        <v>45</v>
      </c>
      <c r="D11" s="182">
        <v>7109</v>
      </c>
      <c r="E11" s="178" t="s">
        <v>278</v>
      </c>
      <c r="F11" s="210">
        <f>活動流程總表!$D$22</f>
        <v>0.35416666666666669</v>
      </c>
      <c r="G11" s="210">
        <f>活動流程總表!$E$22</f>
        <v>0.3611111111111111</v>
      </c>
      <c r="H11" s="210">
        <f>活動流程總表!$G$22</f>
        <v>0.36805555555555558</v>
      </c>
      <c r="I11" s="183" t="s">
        <v>25</v>
      </c>
      <c r="J11" s="210">
        <f>活動流程總表!$I$22</f>
        <v>0.40277777777777773</v>
      </c>
    </row>
    <row r="12" spans="1:12" ht="35.1" customHeight="1" x14ac:dyDescent="0.25">
      <c r="A12" s="178" t="s">
        <v>99</v>
      </c>
      <c r="B12" s="184" t="s">
        <v>36</v>
      </c>
      <c r="C12" s="185" t="s">
        <v>45</v>
      </c>
      <c r="D12" s="184">
        <v>7201</v>
      </c>
      <c r="E12" s="178" t="s">
        <v>137</v>
      </c>
      <c r="F12" s="211">
        <f>活動流程總表!$D$22</f>
        <v>0.35416666666666669</v>
      </c>
      <c r="G12" s="211">
        <f>活動流程總表!$E$22</f>
        <v>0.3611111111111111</v>
      </c>
      <c r="H12" s="211">
        <f>活動流程總表!$G$22</f>
        <v>0.36805555555555558</v>
      </c>
      <c r="I12" s="186" t="s">
        <v>25</v>
      </c>
      <c r="J12" s="211">
        <f>活動流程總表!$I$22</f>
        <v>0.40277777777777773</v>
      </c>
    </row>
    <row r="13" spans="1:12" ht="35.1" customHeight="1" x14ac:dyDescent="0.25">
      <c r="A13" s="178" t="s">
        <v>102</v>
      </c>
      <c r="B13" s="184" t="s">
        <v>36</v>
      </c>
      <c r="C13" s="185" t="s">
        <v>45</v>
      </c>
      <c r="D13" s="184">
        <v>7202</v>
      </c>
      <c r="E13" s="178" t="s">
        <v>279</v>
      </c>
      <c r="F13" s="211">
        <f>活動流程總表!$D$22</f>
        <v>0.35416666666666669</v>
      </c>
      <c r="G13" s="211">
        <f>活動流程總表!$E$22</f>
        <v>0.3611111111111111</v>
      </c>
      <c r="H13" s="211">
        <f>活動流程總表!$G$22</f>
        <v>0.36805555555555558</v>
      </c>
      <c r="I13" s="186" t="s">
        <v>25</v>
      </c>
      <c r="J13" s="211">
        <f>活動流程總表!$I$22</f>
        <v>0.40277777777777773</v>
      </c>
    </row>
    <row r="14" spans="1:12" ht="35.1" customHeight="1" x14ac:dyDescent="0.25">
      <c r="A14" s="178" t="s">
        <v>100</v>
      </c>
      <c r="B14" s="184" t="s">
        <v>36</v>
      </c>
      <c r="C14" s="185" t="s">
        <v>45</v>
      </c>
      <c r="D14" s="184">
        <v>7203</v>
      </c>
      <c r="E14" s="178" t="s">
        <v>280</v>
      </c>
      <c r="F14" s="211">
        <f>活動流程總表!$D$22</f>
        <v>0.35416666666666669</v>
      </c>
      <c r="G14" s="211">
        <f>活動流程總表!$E$22</f>
        <v>0.3611111111111111</v>
      </c>
      <c r="H14" s="211">
        <f>活動流程總表!$G$22</f>
        <v>0.36805555555555558</v>
      </c>
      <c r="I14" s="186" t="s">
        <v>25</v>
      </c>
      <c r="J14" s="211">
        <f>活動流程總表!$I$22</f>
        <v>0.40277777777777773</v>
      </c>
    </row>
    <row r="15" spans="1:12" ht="35.1" customHeight="1" x14ac:dyDescent="0.25">
      <c r="A15" s="178" t="s">
        <v>104</v>
      </c>
      <c r="B15" s="184" t="s">
        <v>36</v>
      </c>
      <c r="C15" s="185" t="s">
        <v>45</v>
      </c>
      <c r="D15" s="184">
        <v>7204</v>
      </c>
      <c r="E15" s="178" t="s">
        <v>136</v>
      </c>
      <c r="F15" s="211">
        <f>活動流程總表!$D$22</f>
        <v>0.35416666666666669</v>
      </c>
      <c r="G15" s="211">
        <f>活動流程總表!$E$22</f>
        <v>0.3611111111111111</v>
      </c>
      <c r="H15" s="211">
        <f>活動流程總表!$G$22</f>
        <v>0.36805555555555558</v>
      </c>
      <c r="I15" s="186" t="s">
        <v>25</v>
      </c>
      <c r="J15" s="211">
        <f>活動流程總表!$I$22</f>
        <v>0.40277777777777773</v>
      </c>
    </row>
    <row r="16" spans="1:12" ht="35.1" customHeight="1" x14ac:dyDescent="0.25">
      <c r="A16" s="178" t="s">
        <v>103</v>
      </c>
      <c r="B16" s="184" t="s">
        <v>36</v>
      </c>
      <c r="C16" s="185" t="s">
        <v>45</v>
      </c>
      <c r="D16" s="184">
        <v>7205</v>
      </c>
      <c r="E16" s="178" t="s">
        <v>134</v>
      </c>
      <c r="F16" s="211">
        <f>活動流程總表!$D$22</f>
        <v>0.35416666666666669</v>
      </c>
      <c r="G16" s="211">
        <f>活動流程總表!$E$22</f>
        <v>0.3611111111111111</v>
      </c>
      <c r="H16" s="211">
        <f>活動流程總表!$G$22</f>
        <v>0.36805555555555558</v>
      </c>
      <c r="I16" s="186" t="s">
        <v>25</v>
      </c>
      <c r="J16" s="211">
        <f>活動流程總表!$I$22</f>
        <v>0.40277777777777773</v>
      </c>
    </row>
    <row r="17" spans="1:10" ht="35.1" customHeight="1" x14ac:dyDescent="0.25">
      <c r="A17" s="178" t="s">
        <v>96</v>
      </c>
      <c r="B17" s="184" t="s">
        <v>56</v>
      </c>
      <c r="C17" s="185" t="s">
        <v>45</v>
      </c>
      <c r="D17" s="184">
        <v>7206</v>
      </c>
      <c r="E17" s="178" t="s">
        <v>135</v>
      </c>
      <c r="F17" s="211">
        <f>活動流程總表!$D$22</f>
        <v>0.35416666666666669</v>
      </c>
      <c r="G17" s="211">
        <f>活動流程總表!$E$22</f>
        <v>0.3611111111111111</v>
      </c>
      <c r="H17" s="211">
        <f>活動流程總表!$G$22</f>
        <v>0.36805555555555558</v>
      </c>
      <c r="I17" s="186" t="s">
        <v>25</v>
      </c>
      <c r="J17" s="211">
        <f>活動流程總表!$I$22</f>
        <v>0.40277777777777773</v>
      </c>
    </row>
    <row r="18" spans="1:10" ht="35.1" customHeight="1" x14ac:dyDescent="0.25">
      <c r="A18" s="178" t="s">
        <v>98</v>
      </c>
      <c r="B18" s="184" t="s">
        <v>36</v>
      </c>
      <c r="C18" s="185" t="s">
        <v>45</v>
      </c>
      <c r="D18" s="184">
        <v>7207</v>
      </c>
      <c r="E18" s="178" t="s">
        <v>138</v>
      </c>
      <c r="F18" s="211">
        <f>活動流程總表!$D$22</f>
        <v>0.35416666666666669</v>
      </c>
      <c r="G18" s="211">
        <f>活動流程總表!$E$22</f>
        <v>0.3611111111111111</v>
      </c>
      <c r="H18" s="211">
        <f>活動流程總表!$G$22</f>
        <v>0.36805555555555558</v>
      </c>
      <c r="I18" s="186" t="s">
        <v>25</v>
      </c>
      <c r="J18" s="211">
        <f>活動流程總表!$I$22</f>
        <v>0.40277777777777773</v>
      </c>
    </row>
    <row r="19" spans="1:10" ht="35.1" customHeight="1" x14ac:dyDescent="0.25">
      <c r="A19" s="178" t="s">
        <v>97</v>
      </c>
      <c r="B19" s="187" t="s">
        <v>37</v>
      </c>
      <c r="C19" s="188" t="s">
        <v>45</v>
      </c>
      <c r="D19" s="187">
        <v>7301</v>
      </c>
      <c r="E19" s="178" t="s">
        <v>141</v>
      </c>
      <c r="F19" s="212">
        <f>活動流程總表!$D$22</f>
        <v>0.35416666666666669</v>
      </c>
      <c r="G19" s="212">
        <f>活動流程總表!$E$22</f>
        <v>0.3611111111111111</v>
      </c>
      <c r="H19" s="212">
        <f>活動流程總表!$G$22</f>
        <v>0.36805555555555558</v>
      </c>
      <c r="I19" s="189" t="s">
        <v>25</v>
      </c>
      <c r="J19" s="212">
        <f>活動流程總表!$I$22</f>
        <v>0.40277777777777773</v>
      </c>
    </row>
    <row r="20" spans="1:10" ht="35.1" customHeight="1" x14ac:dyDescent="0.25">
      <c r="A20" s="178" t="s">
        <v>98</v>
      </c>
      <c r="B20" s="187" t="s">
        <v>37</v>
      </c>
      <c r="C20" s="188" t="s">
        <v>45</v>
      </c>
      <c r="D20" s="187">
        <v>7302</v>
      </c>
      <c r="E20" s="178" t="s">
        <v>140</v>
      </c>
      <c r="F20" s="212">
        <f>活動流程總表!$D$22</f>
        <v>0.35416666666666669</v>
      </c>
      <c r="G20" s="212">
        <f>活動流程總表!$E$22</f>
        <v>0.3611111111111111</v>
      </c>
      <c r="H20" s="212">
        <f>活動流程總表!$G$22</f>
        <v>0.36805555555555558</v>
      </c>
      <c r="I20" s="189" t="s">
        <v>25</v>
      </c>
      <c r="J20" s="212">
        <f>活動流程總表!$I$22</f>
        <v>0.40277777777777773</v>
      </c>
    </row>
    <row r="21" spans="1:10" ht="35.1" customHeight="1" x14ac:dyDescent="0.25">
      <c r="A21" s="178" t="s">
        <v>96</v>
      </c>
      <c r="B21" s="187" t="s">
        <v>37</v>
      </c>
      <c r="C21" s="188" t="s">
        <v>45</v>
      </c>
      <c r="D21" s="187">
        <v>7303</v>
      </c>
      <c r="E21" s="178" t="s">
        <v>139</v>
      </c>
      <c r="F21" s="212">
        <f>活動流程總表!$D$22</f>
        <v>0.35416666666666669</v>
      </c>
      <c r="G21" s="212">
        <f>活動流程總表!$E$22</f>
        <v>0.3611111111111111</v>
      </c>
      <c r="H21" s="212">
        <f>活動流程總表!$G$22</f>
        <v>0.36805555555555558</v>
      </c>
      <c r="I21" s="189" t="s">
        <v>25</v>
      </c>
      <c r="J21" s="212">
        <f>活動流程總表!$I$22</f>
        <v>0.40277777777777773</v>
      </c>
    </row>
    <row r="22" spans="1:10" ht="35.1" customHeight="1" x14ac:dyDescent="0.25">
      <c r="A22" s="178" t="s">
        <v>100</v>
      </c>
      <c r="B22" s="187" t="s">
        <v>37</v>
      </c>
      <c r="C22" s="188" t="s">
        <v>45</v>
      </c>
      <c r="D22" s="187">
        <v>7304</v>
      </c>
      <c r="E22" s="178" t="s">
        <v>281</v>
      </c>
      <c r="F22" s="212">
        <f>活動流程總表!$D$22</f>
        <v>0.35416666666666669</v>
      </c>
      <c r="G22" s="212">
        <f>活動流程總表!$E$22</f>
        <v>0.3611111111111111</v>
      </c>
      <c r="H22" s="212">
        <f>活動流程總表!$G$22</f>
        <v>0.36805555555555558</v>
      </c>
      <c r="I22" s="189" t="s">
        <v>25</v>
      </c>
      <c r="J22" s="212">
        <f>活動流程總表!$I$22</f>
        <v>0.40277777777777773</v>
      </c>
    </row>
    <row r="23" spans="1:10" ht="35.1" customHeight="1" x14ac:dyDescent="0.25">
      <c r="A23" s="178" t="s">
        <v>102</v>
      </c>
      <c r="B23" s="187" t="s">
        <v>37</v>
      </c>
      <c r="C23" s="188" t="s">
        <v>45</v>
      </c>
      <c r="D23" s="187">
        <v>7305</v>
      </c>
      <c r="E23" s="178" t="s">
        <v>282</v>
      </c>
      <c r="F23" s="212">
        <f>活動流程總表!$D$22</f>
        <v>0.35416666666666669</v>
      </c>
      <c r="G23" s="212">
        <f>活動流程總表!$E$22</f>
        <v>0.3611111111111111</v>
      </c>
      <c r="H23" s="212">
        <f>活動流程總表!$G$22</f>
        <v>0.36805555555555558</v>
      </c>
      <c r="I23" s="189" t="s">
        <v>25</v>
      </c>
      <c r="J23" s="212">
        <f>活動流程總表!$I$22</f>
        <v>0.40277777777777773</v>
      </c>
    </row>
    <row r="24" spans="1:10" ht="35.1" customHeight="1" x14ac:dyDescent="0.25">
      <c r="A24" s="178" t="s">
        <v>99</v>
      </c>
      <c r="B24" s="187" t="s">
        <v>37</v>
      </c>
      <c r="C24" s="188" t="s">
        <v>45</v>
      </c>
      <c r="D24" s="187">
        <v>7306</v>
      </c>
      <c r="E24" s="178" t="s">
        <v>283</v>
      </c>
      <c r="F24" s="212">
        <f>活動流程總表!$D$22</f>
        <v>0.35416666666666669</v>
      </c>
      <c r="G24" s="212">
        <f>活動流程總表!$E$22</f>
        <v>0.3611111111111111</v>
      </c>
      <c r="H24" s="212">
        <f>活動流程總表!$G$22</f>
        <v>0.36805555555555558</v>
      </c>
      <c r="I24" s="189" t="s">
        <v>25</v>
      </c>
      <c r="J24" s="212">
        <f>活動流程總表!$I$22</f>
        <v>0.40277777777777773</v>
      </c>
    </row>
    <row r="25" spans="1:10" ht="35.1" customHeight="1" x14ac:dyDescent="0.25">
      <c r="A25" s="178" t="s">
        <v>104</v>
      </c>
      <c r="B25" s="181" t="s">
        <v>34</v>
      </c>
      <c r="C25" s="190" t="s">
        <v>43</v>
      </c>
      <c r="D25" s="182">
        <v>8101</v>
      </c>
      <c r="E25" s="178" t="s">
        <v>284</v>
      </c>
      <c r="F25" s="210">
        <f>活動流程總表!D24</f>
        <v>0.3611111111111111</v>
      </c>
      <c r="G25" s="210">
        <f>活動流程總表!E24</f>
        <v>0.36805555555555558</v>
      </c>
      <c r="H25" s="210">
        <f>活動流程總表!G24</f>
        <v>0.375</v>
      </c>
      <c r="I25" s="183" t="s">
        <v>25</v>
      </c>
      <c r="J25" s="210">
        <f>活動流程總表!I24</f>
        <v>0.4375</v>
      </c>
    </row>
    <row r="26" spans="1:10" ht="35.1" customHeight="1" x14ac:dyDescent="0.25">
      <c r="A26" s="178" t="s">
        <v>96</v>
      </c>
      <c r="B26" s="181" t="s">
        <v>34</v>
      </c>
      <c r="C26" s="190" t="s">
        <v>43</v>
      </c>
      <c r="D26" s="182">
        <v>8102</v>
      </c>
      <c r="E26" s="178" t="s">
        <v>285</v>
      </c>
      <c r="F26" s="210">
        <f>F25</f>
        <v>0.3611111111111111</v>
      </c>
      <c r="G26" s="210">
        <f>G25</f>
        <v>0.36805555555555558</v>
      </c>
      <c r="H26" s="210">
        <f>H25</f>
        <v>0.375</v>
      </c>
      <c r="I26" s="183" t="s">
        <v>25</v>
      </c>
      <c r="J26" s="210">
        <f>J25</f>
        <v>0.4375</v>
      </c>
    </row>
    <row r="27" spans="1:10" ht="35.1" customHeight="1" x14ac:dyDescent="0.25">
      <c r="A27" s="178" t="s">
        <v>97</v>
      </c>
      <c r="B27" s="181" t="s">
        <v>34</v>
      </c>
      <c r="C27" s="190" t="s">
        <v>43</v>
      </c>
      <c r="D27" s="182">
        <v>8103</v>
      </c>
      <c r="E27" s="178" t="s">
        <v>286</v>
      </c>
      <c r="F27" s="210">
        <f t="shared" ref="F27:F32" si="0">F26</f>
        <v>0.3611111111111111</v>
      </c>
      <c r="G27" s="210">
        <f t="shared" ref="G27:G32" si="1">G26</f>
        <v>0.36805555555555558</v>
      </c>
      <c r="H27" s="210">
        <f t="shared" ref="H27:H32" si="2">H26</f>
        <v>0.375</v>
      </c>
      <c r="I27" s="183" t="s">
        <v>25</v>
      </c>
      <c r="J27" s="210">
        <f t="shared" ref="J27:J32" si="3">J26</f>
        <v>0.4375</v>
      </c>
    </row>
    <row r="28" spans="1:10" ht="35.1" customHeight="1" x14ac:dyDescent="0.25">
      <c r="A28" s="178" t="s">
        <v>102</v>
      </c>
      <c r="B28" s="181" t="s">
        <v>34</v>
      </c>
      <c r="C28" s="190" t="s">
        <v>43</v>
      </c>
      <c r="D28" s="182">
        <v>8104</v>
      </c>
      <c r="E28" s="178" t="s">
        <v>287</v>
      </c>
      <c r="F28" s="210">
        <f t="shared" si="0"/>
        <v>0.3611111111111111</v>
      </c>
      <c r="G28" s="210">
        <f t="shared" si="1"/>
        <v>0.36805555555555558</v>
      </c>
      <c r="H28" s="210">
        <f t="shared" si="2"/>
        <v>0.375</v>
      </c>
      <c r="I28" s="183" t="s">
        <v>25</v>
      </c>
      <c r="J28" s="210">
        <f t="shared" si="3"/>
        <v>0.4375</v>
      </c>
    </row>
    <row r="29" spans="1:10" ht="35.1" customHeight="1" x14ac:dyDescent="0.25">
      <c r="A29" s="178" t="s">
        <v>103</v>
      </c>
      <c r="B29" s="181" t="s">
        <v>34</v>
      </c>
      <c r="C29" s="190" t="s">
        <v>43</v>
      </c>
      <c r="D29" s="182">
        <v>8105</v>
      </c>
      <c r="E29" s="178" t="s">
        <v>288</v>
      </c>
      <c r="F29" s="210">
        <f t="shared" si="0"/>
        <v>0.3611111111111111</v>
      </c>
      <c r="G29" s="210">
        <f t="shared" si="1"/>
        <v>0.36805555555555558</v>
      </c>
      <c r="H29" s="210">
        <f t="shared" si="2"/>
        <v>0.375</v>
      </c>
      <c r="I29" s="183" t="s">
        <v>25</v>
      </c>
      <c r="J29" s="210">
        <f t="shared" si="3"/>
        <v>0.4375</v>
      </c>
    </row>
    <row r="30" spans="1:10" ht="35.1" customHeight="1" x14ac:dyDescent="0.25">
      <c r="A30" s="178" t="s">
        <v>100</v>
      </c>
      <c r="B30" s="181" t="s">
        <v>34</v>
      </c>
      <c r="C30" s="190" t="s">
        <v>43</v>
      </c>
      <c r="D30" s="182">
        <v>8106</v>
      </c>
      <c r="E30" s="178" t="s">
        <v>289</v>
      </c>
      <c r="F30" s="210">
        <f t="shared" si="0"/>
        <v>0.3611111111111111</v>
      </c>
      <c r="G30" s="210">
        <f t="shared" si="1"/>
        <v>0.36805555555555558</v>
      </c>
      <c r="H30" s="210">
        <f t="shared" si="2"/>
        <v>0.375</v>
      </c>
      <c r="I30" s="183" t="s">
        <v>25</v>
      </c>
      <c r="J30" s="210">
        <f t="shared" si="3"/>
        <v>0.4375</v>
      </c>
    </row>
    <row r="31" spans="1:10" ht="35.1" customHeight="1" x14ac:dyDescent="0.25">
      <c r="A31" s="178" t="s">
        <v>105</v>
      </c>
      <c r="B31" s="181" t="s">
        <v>34</v>
      </c>
      <c r="C31" s="190" t="s">
        <v>43</v>
      </c>
      <c r="D31" s="182">
        <v>8107</v>
      </c>
      <c r="E31" s="178" t="s">
        <v>290</v>
      </c>
      <c r="F31" s="210">
        <f t="shared" si="0"/>
        <v>0.3611111111111111</v>
      </c>
      <c r="G31" s="210">
        <f t="shared" si="1"/>
        <v>0.36805555555555558</v>
      </c>
      <c r="H31" s="210">
        <f t="shared" si="2"/>
        <v>0.375</v>
      </c>
      <c r="I31" s="183" t="s">
        <v>25</v>
      </c>
      <c r="J31" s="210">
        <f t="shared" si="3"/>
        <v>0.4375</v>
      </c>
    </row>
    <row r="32" spans="1:10" ht="35.1" customHeight="1" x14ac:dyDescent="0.25">
      <c r="A32" s="178" t="s">
        <v>98</v>
      </c>
      <c r="B32" s="181" t="s">
        <v>34</v>
      </c>
      <c r="C32" s="190" t="s">
        <v>43</v>
      </c>
      <c r="D32" s="182">
        <v>8108</v>
      </c>
      <c r="E32" s="178" t="s">
        <v>291</v>
      </c>
      <c r="F32" s="210">
        <f t="shared" si="0"/>
        <v>0.3611111111111111</v>
      </c>
      <c r="G32" s="210">
        <f t="shared" si="1"/>
        <v>0.36805555555555558</v>
      </c>
      <c r="H32" s="210">
        <f t="shared" si="2"/>
        <v>0.375</v>
      </c>
      <c r="I32" s="183" t="s">
        <v>25</v>
      </c>
      <c r="J32" s="210">
        <f t="shared" si="3"/>
        <v>0.4375</v>
      </c>
    </row>
    <row r="33" spans="1:10" ht="35.1" customHeight="1" x14ac:dyDescent="0.25">
      <c r="A33" s="178" t="s">
        <v>99</v>
      </c>
      <c r="B33" s="181" t="s">
        <v>34</v>
      </c>
      <c r="C33" s="190" t="s">
        <v>43</v>
      </c>
      <c r="D33" s="182">
        <v>8109</v>
      </c>
      <c r="E33" s="178" t="s">
        <v>292</v>
      </c>
      <c r="F33" s="210">
        <f t="shared" ref="F33:F38" si="4">F32</f>
        <v>0.3611111111111111</v>
      </c>
      <c r="G33" s="210">
        <f t="shared" ref="G33:G38" si="5">G32</f>
        <v>0.36805555555555558</v>
      </c>
      <c r="H33" s="210">
        <f t="shared" ref="H33:H38" si="6">H32</f>
        <v>0.375</v>
      </c>
      <c r="I33" s="183" t="s">
        <v>25</v>
      </c>
      <c r="J33" s="210">
        <f t="shared" ref="J33:J38" si="7">J32</f>
        <v>0.4375</v>
      </c>
    </row>
    <row r="34" spans="1:10" ht="35.1" customHeight="1" x14ac:dyDescent="0.25">
      <c r="A34" s="185" t="s">
        <v>103</v>
      </c>
      <c r="B34" s="184" t="s">
        <v>36</v>
      </c>
      <c r="C34" s="185" t="s">
        <v>43</v>
      </c>
      <c r="D34" s="184">
        <v>8201</v>
      </c>
      <c r="E34" s="185" t="s">
        <v>293</v>
      </c>
      <c r="F34" s="211">
        <f t="shared" si="4"/>
        <v>0.3611111111111111</v>
      </c>
      <c r="G34" s="211">
        <f t="shared" si="5"/>
        <v>0.36805555555555558</v>
      </c>
      <c r="H34" s="211">
        <f t="shared" si="6"/>
        <v>0.375</v>
      </c>
      <c r="I34" s="186" t="s">
        <v>25</v>
      </c>
      <c r="J34" s="211">
        <f t="shared" si="7"/>
        <v>0.4375</v>
      </c>
    </row>
    <row r="35" spans="1:10" ht="35.1" customHeight="1" x14ac:dyDescent="0.25">
      <c r="A35" s="185" t="s">
        <v>100</v>
      </c>
      <c r="B35" s="184" t="s">
        <v>36</v>
      </c>
      <c r="C35" s="185" t="s">
        <v>43</v>
      </c>
      <c r="D35" s="184">
        <v>8202</v>
      </c>
      <c r="E35" s="185" t="s">
        <v>294</v>
      </c>
      <c r="F35" s="211">
        <f t="shared" si="4"/>
        <v>0.3611111111111111</v>
      </c>
      <c r="G35" s="211">
        <f t="shared" si="5"/>
        <v>0.36805555555555558</v>
      </c>
      <c r="H35" s="211">
        <f t="shared" si="6"/>
        <v>0.375</v>
      </c>
      <c r="I35" s="186" t="s">
        <v>25</v>
      </c>
      <c r="J35" s="211">
        <f t="shared" si="7"/>
        <v>0.4375</v>
      </c>
    </row>
    <row r="36" spans="1:10" ht="35.1" customHeight="1" x14ac:dyDescent="0.25">
      <c r="A36" s="185" t="s">
        <v>98</v>
      </c>
      <c r="B36" s="184" t="s">
        <v>36</v>
      </c>
      <c r="C36" s="185" t="s">
        <v>43</v>
      </c>
      <c r="D36" s="184">
        <v>8203</v>
      </c>
      <c r="E36" s="185" t="s">
        <v>295</v>
      </c>
      <c r="F36" s="211">
        <f t="shared" si="4"/>
        <v>0.3611111111111111</v>
      </c>
      <c r="G36" s="211">
        <f t="shared" si="5"/>
        <v>0.36805555555555558</v>
      </c>
      <c r="H36" s="211">
        <f t="shared" si="6"/>
        <v>0.375</v>
      </c>
      <c r="I36" s="186" t="s">
        <v>25</v>
      </c>
      <c r="J36" s="211">
        <f t="shared" si="7"/>
        <v>0.4375</v>
      </c>
    </row>
    <row r="37" spans="1:10" ht="35.1" customHeight="1" x14ac:dyDescent="0.25">
      <c r="A37" s="185" t="s">
        <v>102</v>
      </c>
      <c r="B37" s="184" t="s">
        <v>36</v>
      </c>
      <c r="C37" s="185" t="s">
        <v>43</v>
      </c>
      <c r="D37" s="184">
        <v>8204</v>
      </c>
      <c r="E37" s="185" t="s">
        <v>147</v>
      </c>
      <c r="F37" s="211">
        <f t="shared" si="4"/>
        <v>0.3611111111111111</v>
      </c>
      <c r="G37" s="211">
        <f t="shared" si="5"/>
        <v>0.36805555555555558</v>
      </c>
      <c r="H37" s="211">
        <f t="shared" si="6"/>
        <v>0.375</v>
      </c>
      <c r="I37" s="186" t="s">
        <v>25</v>
      </c>
      <c r="J37" s="211">
        <f t="shared" si="7"/>
        <v>0.4375</v>
      </c>
    </row>
    <row r="38" spans="1:10" ht="35.1" customHeight="1" x14ac:dyDescent="0.25">
      <c r="A38" s="185" t="s">
        <v>104</v>
      </c>
      <c r="B38" s="184" t="s">
        <v>36</v>
      </c>
      <c r="C38" s="185" t="s">
        <v>43</v>
      </c>
      <c r="D38" s="184">
        <v>8205</v>
      </c>
      <c r="E38" s="185" t="s">
        <v>148</v>
      </c>
      <c r="F38" s="211">
        <f t="shared" si="4"/>
        <v>0.3611111111111111</v>
      </c>
      <c r="G38" s="211">
        <f t="shared" si="5"/>
        <v>0.36805555555555558</v>
      </c>
      <c r="H38" s="211">
        <f t="shared" si="6"/>
        <v>0.375</v>
      </c>
      <c r="I38" s="186" t="s">
        <v>25</v>
      </c>
      <c r="J38" s="211">
        <f t="shared" si="7"/>
        <v>0.4375</v>
      </c>
    </row>
    <row r="39" spans="1:10" ht="35.1" customHeight="1" x14ac:dyDescent="0.25">
      <c r="A39" s="185" t="s">
        <v>105</v>
      </c>
      <c r="B39" s="184" t="s">
        <v>36</v>
      </c>
      <c r="C39" s="185" t="s">
        <v>43</v>
      </c>
      <c r="D39" s="184">
        <v>8206</v>
      </c>
      <c r="E39" s="185" t="s">
        <v>296</v>
      </c>
      <c r="F39" s="211">
        <f>F38</f>
        <v>0.3611111111111111</v>
      </c>
      <c r="G39" s="211">
        <f>G38</f>
        <v>0.36805555555555558</v>
      </c>
      <c r="H39" s="211">
        <f>H38</f>
        <v>0.375</v>
      </c>
      <c r="I39" s="186" t="s">
        <v>25</v>
      </c>
      <c r="J39" s="211">
        <f>J38</f>
        <v>0.4375</v>
      </c>
    </row>
    <row r="40" spans="1:10" ht="35.1" customHeight="1" x14ac:dyDescent="0.25">
      <c r="A40" s="185" t="s">
        <v>96</v>
      </c>
      <c r="B40" s="184" t="s">
        <v>36</v>
      </c>
      <c r="C40" s="185" t="s">
        <v>43</v>
      </c>
      <c r="D40" s="184">
        <v>8207</v>
      </c>
      <c r="E40" s="185" t="s">
        <v>297</v>
      </c>
      <c r="F40" s="211">
        <f t="shared" ref="F40:F45" si="8">F39</f>
        <v>0.3611111111111111</v>
      </c>
      <c r="G40" s="211">
        <f t="shared" ref="G40:G45" si="9">G39</f>
        <v>0.36805555555555558</v>
      </c>
      <c r="H40" s="211">
        <f t="shared" ref="H40:H45" si="10">H39</f>
        <v>0.375</v>
      </c>
      <c r="I40" s="186" t="s">
        <v>25</v>
      </c>
      <c r="J40" s="211">
        <f t="shared" ref="J40:J45" si="11">J39</f>
        <v>0.4375</v>
      </c>
    </row>
    <row r="41" spans="1:10" ht="35.1" customHeight="1" x14ac:dyDescent="0.25">
      <c r="A41" s="185" t="s">
        <v>97</v>
      </c>
      <c r="B41" s="184" t="s">
        <v>36</v>
      </c>
      <c r="C41" s="185" t="s">
        <v>43</v>
      </c>
      <c r="D41" s="184">
        <v>8208</v>
      </c>
      <c r="E41" s="185" t="s">
        <v>149</v>
      </c>
      <c r="F41" s="211">
        <f t="shared" si="8"/>
        <v>0.3611111111111111</v>
      </c>
      <c r="G41" s="211">
        <f t="shared" si="9"/>
        <v>0.36805555555555558</v>
      </c>
      <c r="H41" s="211">
        <f t="shared" si="10"/>
        <v>0.375</v>
      </c>
      <c r="I41" s="186" t="s">
        <v>25</v>
      </c>
      <c r="J41" s="211">
        <f t="shared" si="11"/>
        <v>0.4375</v>
      </c>
    </row>
    <row r="42" spans="1:10" ht="35.1" customHeight="1" x14ac:dyDescent="0.25">
      <c r="A42" s="185" t="s">
        <v>99</v>
      </c>
      <c r="B42" s="184" t="s">
        <v>36</v>
      </c>
      <c r="C42" s="185" t="s">
        <v>43</v>
      </c>
      <c r="D42" s="184">
        <v>8209</v>
      </c>
      <c r="E42" s="185" t="s">
        <v>298</v>
      </c>
      <c r="F42" s="211">
        <f t="shared" si="8"/>
        <v>0.3611111111111111</v>
      </c>
      <c r="G42" s="211">
        <f t="shared" si="9"/>
        <v>0.36805555555555558</v>
      </c>
      <c r="H42" s="211">
        <f t="shared" si="10"/>
        <v>0.375</v>
      </c>
      <c r="I42" s="186" t="s">
        <v>25</v>
      </c>
      <c r="J42" s="211">
        <f t="shared" si="11"/>
        <v>0.4375</v>
      </c>
    </row>
    <row r="43" spans="1:10" ht="35.1" customHeight="1" x14ac:dyDescent="0.25">
      <c r="A43" s="188" t="s">
        <v>102</v>
      </c>
      <c r="B43" s="187" t="s">
        <v>37</v>
      </c>
      <c r="C43" s="188" t="s">
        <v>43</v>
      </c>
      <c r="D43" s="187">
        <v>8301</v>
      </c>
      <c r="E43" s="188" t="s">
        <v>299</v>
      </c>
      <c r="F43" s="212">
        <f t="shared" si="8"/>
        <v>0.3611111111111111</v>
      </c>
      <c r="G43" s="212">
        <f t="shared" si="9"/>
        <v>0.36805555555555558</v>
      </c>
      <c r="H43" s="212">
        <f t="shared" si="10"/>
        <v>0.375</v>
      </c>
      <c r="I43" s="189" t="s">
        <v>25</v>
      </c>
      <c r="J43" s="212">
        <f t="shared" si="11"/>
        <v>0.4375</v>
      </c>
    </row>
    <row r="44" spans="1:10" ht="35.1" customHeight="1" x14ac:dyDescent="0.25">
      <c r="A44" s="188" t="s">
        <v>98</v>
      </c>
      <c r="B44" s="187" t="s">
        <v>37</v>
      </c>
      <c r="C44" s="188" t="s">
        <v>43</v>
      </c>
      <c r="D44" s="187">
        <v>8302</v>
      </c>
      <c r="E44" s="188" t="s">
        <v>300</v>
      </c>
      <c r="F44" s="212">
        <f t="shared" si="8"/>
        <v>0.3611111111111111</v>
      </c>
      <c r="G44" s="212">
        <f t="shared" si="9"/>
        <v>0.36805555555555558</v>
      </c>
      <c r="H44" s="212">
        <f t="shared" si="10"/>
        <v>0.375</v>
      </c>
      <c r="I44" s="189" t="s">
        <v>25</v>
      </c>
      <c r="J44" s="212">
        <f t="shared" si="11"/>
        <v>0.4375</v>
      </c>
    </row>
    <row r="45" spans="1:10" ht="35.1" customHeight="1" x14ac:dyDescent="0.25">
      <c r="A45" s="188" t="s">
        <v>99</v>
      </c>
      <c r="B45" s="187" t="s">
        <v>37</v>
      </c>
      <c r="C45" s="188" t="s">
        <v>43</v>
      </c>
      <c r="D45" s="187">
        <v>8303</v>
      </c>
      <c r="E45" s="188" t="s">
        <v>301</v>
      </c>
      <c r="F45" s="212">
        <f t="shared" si="8"/>
        <v>0.3611111111111111</v>
      </c>
      <c r="G45" s="212">
        <f t="shared" si="9"/>
        <v>0.36805555555555558</v>
      </c>
      <c r="H45" s="212">
        <f t="shared" si="10"/>
        <v>0.375</v>
      </c>
      <c r="I45" s="189" t="s">
        <v>25</v>
      </c>
      <c r="J45" s="212">
        <f t="shared" si="11"/>
        <v>0.4375</v>
      </c>
    </row>
    <row r="46" spans="1:10" ht="35.1" customHeight="1" x14ac:dyDescent="0.25">
      <c r="A46" s="188" t="s">
        <v>104</v>
      </c>
      <c r="B46" s="187" t="s">
        <v>37</v>
      </c>
      <c r="C46" s="188" t="s">
        <v>43</v>
      </c>
      <c r="D46" s="187">
        <v>8304</v>
      </c>
      <c r="E46" s="188" t="s">
        <v>150</v>
      </c>
      <c r="F46" s="212">
        <f>F45</f>
        <v>0.3611111111111111</v>
      </c>
      <c r="G46" s="212">
        <f>G45</f>
        <v>0.36805555555555558</v>
      </c>
      <c r="H46" s="212">
        <f>H45</f>
        <v>0.375</v>
      </c>
      <c r="I46" s="189" t="s">
        <v>25</v>
      </c>
      <c r="J46" s="212">
        <f>J45</f>
        <v>0.4375</v>
      </c>
    </row>
    <row r="47" spans="1:10" ht="35.1" customHeight="1" x14ac:dyDescent="0.25">
      <c r="A47" s="188" t="s">
        <v>103</v>
      </c>
      <c r="B47" s="187" t="s">
        <v>37</v>
      </c>
      <c r="C47" s="188" t="s">
        <v>43</v>
      </c>
      <c r="D47" s="187">
        <v>8305</v>
      </c>
      <c r="E47" s="188" t="s">
        <v>302</v>
      </c>
      <c r="F47" s="212">
        <f t="shared" ref="F47:F49" si="12">F46</f>
        <v>0.3611111111111111</v>
      </c>
      <c r="G47" s="212">
        <f t="shared" ref="G47:G49" si="13">G46</f>
        <v>0.36805555555555558</v>
      </c>
      <c r="H47" s="212">
        <f t="shared" ref="H47:H49" si="14">H46</f>
        <v>0.375</v>
      </c>
      <c r="I47" s="189" t="s">
        <v>25</v>
      </c>
      <c r="J47" s="212">
        <f t="shared" ref="J47:J49" si="15">J46</f>
        <v>0.4375</v>
      </c>
    </row>
    <row r="48" spans="1:10" ht="35.1" customHeight="1" x14ac:dyDescent="0.25">
      <c r="A48" s="188" t="s">
        <v>96</v>
      </c>
      <c r="B48" s="187" t="s">
        <v>37</v>
      </c>
      <c r="C48" s="188" t="s">
        <v>43</v>
      </c>
      <c r="D48" s="187">
        <v>8306</v>
      </c>
      <c r="E48" s="188" t="s">
        <v>303</v>
      </c>
      <c r="F48" s="212">
        <f t="shared" si="12"/>
        <v>0.3611111111111111</v>
      </c>
      <c r="G48" s="212">
        <f t="shared" si="13"/>
        <v>0.36805555555555558</v>
      </c>
      <c r="H48" s="212">
        <f t="shared" si="14"/>
        <v>0.375</v>
      </c>
      <c r="I48" s="189" t="s">
        <v>25</v>
      </c>
      <c r="J48" s="212">
        <f t="shared" si="15"/>
        <v>0.4375</v>
      </c>
    </row>
    <row r="49" spans="1:10" ht="35.1" customHeight="1" x14ac:dyDescent="0.25">
      <c r="A49" s="188" t="s">
        <v>100</v>
      </c>
      <c r="B49" s="187" t="s">
        <v>37</v>
      </c>
      <c r="C49" s="188" t="s">
        <v>43</v>
      </c>
      <c r="D49" s="187">
        <v>8307</v>
      </c>
      <c r="E49" s="188" t="s">
        <v>304</v>
      </c>
      <c r="F49" s="212">
        <f t="shared" si="12"/>
        <v>0.3611111111111111</v>
      </c>
      <c r="G49" s="212">
        <f t="shared" si="13"/>
        <v>0.36805555555555558</v>
      </c>
      <c r="H49" s="212">
        <f t="shared" si="14"/>
        <v>0.375</v>
      </c>
      <c r="I49" s="189" t="s">
        <v>25</v>
      </c>
      <c r="J49" s="212">
        <f t="shared" si="15"/>
        <v>0.4375</v>
      </c>
    </row>
    <row r="50" spans="1:10" ht="35.1" customHeight="1" x14ac:dyDescent="0.25">
      <c r="A50" s="178" t="s">
        <v>104</v>
      </c>
      <c r="B50" s="181" t="s">
        <v>46</v>
      </c>
      <c r="C50" s="190" t="s">
        <v>44</v>
      </c>
      <c r="D50" s="182">
        <v>9101</v>
      </c>
      <c r="E50" s="178" t="s">
        <v>305</v>
      </c>
      <c r="F50" s="210">
        <f>活動流程總表!D23</f>
        <v>0.33333333333333331</v>
      </c>
      <c r="G50" s="210">
        <f>活動流程總表!E23</f>
        <v>0.34027777777777773</v>
      </c>
      <c r="H50" s="210">
        <f>活動流程總表!G23</f>
        <v>0.34722222222222227</v>
      </c>
      <c r="I50" s="183" t="s">
        <v>25</v>
      </c>
      <c r="J50" s="210">
        <f>活動流程總表!I23</f>
        <v>0.35416666666666669</v>
      </c>
    </row>
    <row r="51" spans="1:10" ht="35.1" customHeight="1" x14ac:dyDescent="0.25">
      <c r="A51" s="178" t="s">
        <v>103</v>
      </c>
      <c r="B51" s="181" t="s">
        <v>46</v>
      </c>
      <c r="C51" s="190" t="s">
        <v>44</v>
      </c>
      <c r="D51" s="182">
        <v>9102</v>
      </c>
      <c r="E51" s="178" t="s">
        <v>306</v>
      </c>
      <c r="F51" s="210">
        <f>F50</f>
        <v>0.33333333333333331</v>
      </c>
      <c r="G51" s="210">
        <f>G50</f>
        <v>0.34027777777777773</v>
      </c>
      <c r="H51" s="210">
        <f>H50</f>
        <v>0.34722222222222227</v>
      </c>
      <c r="I51" s="183" t="s">
        <v>25</v>
      </c>
      <c r="J51" s="210">
        <f>J50</f>
        <v>0.35416666666666669</v>
      </c>
    </row>
    <row r="52" spans="1:10" ht="35.1" customHeight="1" x14ac:dyDescent="0.25">
      <c r="A52" s="178" t="s">
        <v>105</v>
      </c>
      <c r="B52" s="181" t="s">
        <v>46</v>
      </c>
      <c r="C52" s="190" t="s">
        <v>44</v>
      </c>
      <c r="D52" s="182">
        <v>9103</v>
      </c>
      <c r="E52" s="178" t="s">
        <v>307</v>
      </c>
      <c r="F52" s="210">
        <f t="shared" ref="F52:F75" si="16">F51</f>
        <v>0.33333333333333331</v>
      </c>
      <c r="G52" s="210">
        <f t="shared" ref="G52:G75" si="17">G51</f>
        <v>0.34027777777777773</v>
      </c>
      <c r="H52" s="210">
        <f t="shared" ref="H52:H75" si="18">H51</f>
        <v>0.34722222222222227</v>
      </c>
      <c r="I52" s="183" t="s">
        <v>25</v>
      </c>
      <c r="J52" s="210">
        <f t="shared" ref="J52:J75" si="19">J51</f>
        <v>0.35416666666666669</v>
      </c>
    </row>
    <row r="53" spans="1:10" ht="35.1" customHeight="1" x14ac:dyDescent="0.25">
      <c r="A53" s="178" t="s">
        <v>97</v>
      </c>
      <c r="B53" s="181" t="s">
        <v>46</v>
      </c>
      <c r="C53" s="190" t="s">
        <v>44</v>
      </c>
      <c r="D53" s="182">
        <v>9104</v>
      </c>
      <c r="E53" s="178" t="s">
        <v>308</v>
      </c>
      <c r="F53" s="210">
        <f t="shared" si="16"/>
        <v>0.33333333333333331</v>
      </c>
      <c r="G53" s="210">
        <f t="shared" si="17"/>
        <v>0.34027777777777773</v>
      </c>
      <c r="H53" s="210">
        <f t="shared" si="18"/>
        <v>0.34722222222222227</v>
      </c>
      <c r="I53" s="183" t="s">
        <v>25</v>
      </c>
      <c r="J53" s="210">
        <f t="shared" si="19"/>
        <v>0.35416666666666669</v>
      </c>
    </row>
    <row r="54" spans="1:10" ht="35.1" customHeight="1" x14ac:dyDescent="0.25">
      <c r="A54" s="178" t="s">
        <v>100</v>
      </c>
      <c r="B54" s="181" t="s">
        <v>46</v>
      </c>
      <c r="C54" s="190" t="s">
        <v>44</v>
      </c>
      <c r="D54" s="182">
        <v>9105</v>
      </c>
      <c r="E54" s="178" t="s">
        <v>309</v>
      </c>
      <c r="F54" s="210">
        <f t="shared" si="16"/>
        <v>0.33333333333333331</v>
      </c>
      <c r="G54" s="210">
        <f t="shared" si="17"/>
        <v>0.34027777777777773</v>
      </c>
      <c r="H54" s="210">
        <f t="shared" si="18"/>
        <v>0.34722222222222227</v>
      </c>
      <c r="I54" s="183" t="s">
        <v>25</v>
      </c>
      <c r="J54" s="210">
        <f t="shared" si="19"/>
        <v>0.35416666666666669</v>
      </c>
    </row>
    <row r="55" spans="1:10" ht="35.1" customHeight="1" x14ac:dyDescent="0.25">
      <c r="A55" s="178" t="s">
        <v>102</v>
      </c>
      <c r="B55" s="181" t="s">
        <v>46</v>
      </c>
      <c r="C55" s="190" t="s">
        <v>44</v>
      </c>
      <c r="D55" s="182">
        <v>9106</v>
      </c>
      <c r="E55" s="178" t="s">
        <v>310</v>
      </c>
      <c r="F55" s="210">
        <f t="shared" si="16"/>
        <v>0.33333333333333331</v>
      </c>
      <c r="G55" s="210">
        <f t="shared" si="17"/>
        <v>0.34027777777777773</v>
      </c>
      <c r="H55" s="210">
        <f t="shared" si="18"/>
        <v>0.34722222222222227</v>
      </c>
      <c r="I55" s="183" t="s">
        <v>25</v>
      </c>
      <c r="J55" s="210">
        <f t="shared" si="19"/>
        <v>0.35416666666666669</v>
      </c>
    </row>
    <row r="56" spans="1:10" ht="35.1" customHeight="1" x14ac:dyDescent="0.25">
      <c r="A56" s="178" t="s">
        <v>98</v>
      </c>
      <c r="B56" s="181" t="s">
        <v>46</v>
      </c>
      <c r="C56" s="190" t="s">
        <v>44</v>
      </c>
      <c r="D56" s="182">
        <v>9107</v>
      </c>
      <c r="E56" s="178" t="s">
        <v>311</v>
      </c>
      <c r="F56" s="210">
        <f t="shared" si="16"/>
        <v>0.33333333333333331</v>
      </c>
      <c r="G56" s="210">
        <f t="shared" si="17"/>
        <v>0.34027777777777773</v>
      </c>
      <c r="H56" s="210">
        <f t="shared" si="18"/>
        <v>0.34722222222222227</v>
      </c>
      <c r="I56" s="183" t="s">
        <v>25</v>
      </c>
      <c r="J56" s="210">
        <f t="shared" si="19"/>
        <v>0.35416666666666669</v>
      </c>
    </row>
    <row r="57" spans="1:10" ht="35.1" customHeight="1" x14ac:dyDescent="0.25">
      <c r="A57" s="178" t="s">
        <v>99</v>
      </c>
      <c r="B57" s="181" t="s">
        <v>46</v>
      </c>
      <c r="C57" s="190" t="s">
        <v>44</v>
      </c>
      <c r="D57" s="182">
        <v>9108</v>
      </c>
      <c r="E57" s="178" t="s">
        <v>312</v>
      </c>
      <c r="F57" s="210">
        <f t="shared" si="16"/>
        <v>0.33333333333333331</v>
      </c>
      <c r="G57" s="210">
        <f t="shared" si="17"/>
        <v>0.34027777777777773</v>
      </c>
      <c r="H57" s="210">
        <f t="shared" si="18"/>
        <v>0.34722222222222227</v>
      </c>
      <c r="I57" s="183" t="s">
        <v>25</v>
      </c>
      <c r="J57" s="210">
        <f t="shared" si="19"/>
        <v>0.35416666666666669</v>
      </c>
    </row>
    <row r="58" spans="1:10" ht="35.1" customHeight="1" x14ac:dyDescent="0.25">
      <c r="A58" s="185" t="s">
        <v>103</v>
      </c>
      <c r="B58" s="184" t="s">
        <v>36</v>
      </c>
      <c r="C58" s="185" t="s">
        <v>44</v>
      </c>
      <c r="D58" s="184">
        <v>9201</v>
      </c>
      <c r="E58" s="185" t="s">
        <v>313</v>
      </c>
      <c r="F58" s="211">
        <f t="shared" si="16"/>
        <v>0.33333333333333331</v>
      </c>
      <c r="G58" s="211">
        <f t="shared" si="17"/>
        <v>0.34027777777777773</v>
      </c>
      <c r="H58" s="211">
        <f t="shared" si="18"/>
        <v>0.34722222222222227</v>
      </c>
      <c r="I58" s="186" t="s">
        <v>25</v>
      </c>
      <c r="J58" s="211">
        <f t="shared" si="19"/>
        <v>0.35416666666666669</v>
      </c>
    </row>
    <row r="59" spans="1:10" ht="35.1" customHeight="1" x14ac:dyDescent="0.25">
      <c r="A59" s="185" t="s">
        <v>104</v>
      </c>
      <c r="B59" s="184" t="s">
        <v>36</v>
      </c>
      <c r="C59" s="185" t="s">
        <v>44</v>
      </c>
      <c r="D59" s="184">
        <v>9202</v>
      </c>
      <c r="E59" s="185" t="s">
        <v>123</v>
      </c>
      <c r="F59" s="211">
        <f t="shared" si="16"/>
        <v>0.33333333333333331</v>
      </c>
      <c r="G59" s="211">
        <f t="shared" si="17"/>
        <v>0.34027777777777773</v>
      </c>
      <c r="H59" s="211">
        <f t="shared" si="18"/>
        <v>0.34722222222222227</v>
      </c>
      <c r="I59" s="186" t="s">
        <v>25</v>
      </c>
      <c r="J59" s="211">
        <f t="shared" si="19"/>
        <v>0.35416666666666669</v>
      </c>
    </row>
    <row r="60" spans="1:10" ht="35.1" customHeight="1" x14ac:dyDescent="0.25">
      <c r="A60" s="185" t="s">
        <v>96</v>
      </c>
      <c r="B60" s="184" t="s">
        <v>36</v>
      </c>
      <c r="C60" s="185" t="s">
        <v>44</v>
      </c>
      <c r="D60" s="184">
        <v>9203</v>
      </c>
      <c r="E60" s="185" t="s">
        <v>143</v>
      </c>
      <c r="F60" s="211">
        <f t="shared" si="16"/>
        <v>0.33333333333333331</v>
      </c>
      <c r="G60" s="211">
        <f t="shared" si="17"/>
        <v>0.34027777777777773</v>
      </c>
      <c r="H60" s="211">
        <f t="shared" si="18"/>
        <v>0.34722222222222227</v>
      </c>
      <c r="I60" s="186" t="s">
        <v>25</v>
      </c>
      <c r="J60" s="211">
        <f t="shared" si="19"/>
        <v>0.35416666666666669</v>
      </c>
    </row>
    <row r="61" spans="1:10" ht="35.1" customHeight="1" x14ac:dyDescent="0.25">
      <c r="A61" s="185" t="s">
        <v>97</v>
      </c>
      <c r="B61" s="184" t="s">
        <v>36</v>
      </c>
      <c r="C61" s="185" t="s">
        <v>44</v>
      </c>
      <c r="D61" s="184">
        <v>9204</v>
      </c>
      <c r="E61" s="185" t="s">
        <v>314</v>
      </c>
      <c r="F61" s="211">
        <f t="shared" si="16"/>
        <v>0.33333333333333331</v>
      </c>
      <c r="G61" s="211">
        <f t="shared" si="17"/>
        <v>0.34027777777777773</v>
      </c>
      <c r="H61" s="211">
        <f t="shared" si="18"/>
        <v>0.34722222222222227</v>
      </c>
      <c r="I61" s="186" t="s">
        <v>25</v>
      </c>
      <c r="J61" s="211">
        <f t="shared" si="19"/>
        <v>0.35416666666666669</v>
      </c>
    </row>
    <row r="62" spans="1:10" ht="35.1" customHeight="1" x14ac:dyDescent="0.25">
      <c r="A62" s="185" t="s">
        <v>98</v>
      </c>
      <c r="B62" s="184" t="s">
        <v>36</v>
      </c>
      <c r="C62" s="185" t="s">
        <v>44</v>
      </c>
      <c r="D62" s="184">
        <v>9205</v>
      </c>
      <c r="E62" s="185" t="s">
        <v>315</v>
      </c>
      <c r="F62" s="211">
        <f t="shared" si="16"/>
        <v>0.33333333333333331</v>
      </c>
      <c r="G62" s="211">
        <f t="shared" si="17"/>
        <v>0.34027777777777773</v>
      </c>
      <c r="H62" s="211">
        <f t="shared" si="18"/>
        <v>0.34722222222222227</v>
      </c>
      <c r="I62" s="186" t="s">
        <v>25</v>
      </c>
      <c r="J62" s="211">
        <f t="shared" si="19"/>
        <v>0.35416666666666669</v>
      </c>
    </row>
    <row r="63" spans="1:10" ht="35.1" customHeight="1" x14ac:dyDescent="0.25">
      <c r="A63" s="185" t="s">
        <v>100</v>
      </c>
      <c r="B63" s="184" t="s">
        <v>36</v>
      </c>
      <c r="C63" s="185" t="s">
        <v>44</v>
      </c>
      <c r="D63" s="184">
        <v>9206</v>
      </c>
      <c r="E63" s="185" t="s">
        <v>142</v>
      </c>
      <c r="F63" s="211">
        <f t="shared" si="16"/>
        <v>0.33333333333333331</v>
      </c>
      <c r="G63" s="211">
        <f t="shared" si="17"/>
        <v>0.34027777777777773</v>
      </c>
      <c r="H63" s="211">
        <f t="shared" si="18"/>
        <v>0.34722222222222227</v>
      </c>
      <c r="I63" s="186" t="s">
        <v>25</v>
      </c>
      <c r="J63" s="211">
        <f t="shared" si="19"/>
        <v>0.35416666666666669</v>
      </c>
    </row>
    <row r="64" spans="1:10" ht="35.1" customHeight="1" x14ac:dyDescent="0.25">
      <c r="A64" s="185" t="s">
        <v>99</v>
      </c>
      <c r="B64" s="184" t="s">
        <v>36</v>
      </c>
      <c r="C64" s="185" t="s">
        <v>44</v>
      </c>
      <c r="D64" s="184">
        <v>9207</v>
      </c>
      <c r="E64" s="185" t="s">
        <v>316</v>
      </c>
      <c r="F64" s="211">
        <f t="shared" si="16"/>
        <v>0.33333333333333331</v>
      </c>
      <c r="G64" s="211">
        <f t="shared" si="17"/>
        <v>0.34027777777777773</v>
      </c>
      <c r="H64" s="211">
        <f t="shared" si="18"/>
        <v>0.34722222222222227</v>
      </c>
      <c r="I64" s="186" t="s">
        <v>25</v>
      </c>
      <c r="J64" s="211">
        <f t="shared" si="19"/>
        <v>0.35416666666666669</v>
      </c>
    </row>
    <row r="65" spans="1:10" ht="35.1" customHeight="1" x14ac:dyDescent="0.25">
      <c r="A65" s="185" t="s">
        <v>105</v>
      </c>
      <c r="B65" s="184" t="s">
        <v>36</v>
      </c>
      <c r="C65" s="185" t="s">
        <v>44</v>
      </c>
      <c r="D65" s="184">
        <v>9208</v>
      </c>
      <c r="E65" s="185" t="s">
        <v>317</v>
      </c>
      <c r="F65" s="211">
        <f t="shared" si="16"/>
        <v>0.33333333333333331</v>
      </c>
      <c r="G65" s="211">
        <f t="shared" si="17"/>
        <v>0.34027777777777773</v>
      </c>
      <c r="H65" s="211">
        <f t="shared" si="18"/>
        <v>0.34722222222222227</v>
      </c>
      <c r="I65" s="186" t="s">
        <v>25</v>
      </c>
      <c r="J65" s="211">
        <f t="shared" si="19"/>
        <v>0.35416666666666669</v>
      </c>
    </row>
    <row r="66" spans="1:10" ht="35.1" customHeight="1" x14ac:dyDescent="0.25">
      <c r="A66" s="185" t="s">
        <v>102</v>
      </c>
      <c r="B66" s="184" t="s">
        <v>36</v>
      </c>
      <c r="C66" s="185" t="s">
        <v>44</v>
      </c>
      <c r="D66" s="184">
        <v>9209</v>
      </c>
      <c r="E66" s="185" t="s">
        <v>318</v>
      </c>
      <c r="F66" s="211">
        <f t="shared" si="16"/>
        <v>0.33333333333333331</v>
      </c>
      <c r="G66" s="211">
        <f t="shared" si="17"/>
        <v>0.34027777777777773</v>
      </c>
      <c r="H66" s="211">
        <f t="shared" si="18"/>
        <v>0.34722222222222227</v>
      </c>
      <c r="I66" s="186" t="s">
        <v>25</v>
      </c>
      <c r="J66" s="211">
        <f t="shared" si="19"/>
        <v>0.35416666666666669</v>
      </c>
    </row>
    <row r="67" spans="1:10" ht="35.1" customHeight="1" x14ac:dyDescent="0.25">
      <c r="A67" s="188" t="s">
        <v>104</v>
      </c>
      <c r="B67" s="187" t="s">
        <v>37</v>
      </c>
      <c r="C67" s="188" t="s">
        <v>44</v>
      </c>
      <c r="D67" s="187">
        <v>9301</v>
      </c>
      <c r="E67" s="188" t="s">
        <v>146</v>
      </c>
      <c r="F67" s="212">
        <f t="shared" si="16"/>
        <v>0.33333333333333331</v>
      </c>
      <c r="G67" s="212">
        <f t="shared" si="17"/>
        <v>0.34027777777777773</v>
      </c>
      <c r="H67" s="212">
        <f t="shared" si="18"/>
        <v>0.34722222222222227</v>
      </c>
      <c r="I67" s="189" t="s">
        <v>25</v>
      </c>
      <c r="J67" s="212">
        <f t="shared" si="19"/>
        <v>0.35416666666666669</v>
      </c>
    </row>
    <row r="68" spans="1:10" ht="35.1" customHeight="1" x14ac:dyDescent="0.25">
      <c r="A68" s="188" t="s">
        <v>102</v>
      </c>
      <c r="B68" s="187" t="s">
        <v>37</v>
      </c>
      <c r="C68" s="188" t="s">
        <v>44</v>
      </c>
      <c r="D68" s="187">
        <v>9302</v>
      </c>
      <c r="E68" s="188" t="s">
        <v>319</v>
      </c>
      <c r="F68" s="212">
        <f t="shared" si="16"/>
        <v>0.33333333333333331</v>
      </c>
      <c r="G68" s="212">
        <f t="shared" si="17"/>
        <v>0.34027777777777773</v>
      </c>
      <c r="H68" s="212">
        <f t="shared" si="18"/>
        <v>0.34722222222222227</v>
      </c>
      <c r="I68" s="189" t="s">
        <v>25</v>
      </c>
      <c r="J68" s="212">
        <f t="shared" si="19"/>
        <v>0.35416666666666669</v>
      </c>
    </row>
    <row r="69" spans="1:10" ht="35.1" customHeight="1" x14ac:dyDescent="0.25">
      <c r="A69" s="188" t="s">
        <v>103</v>
      </c>
      <c r="B69" s="187" t="s">
        <v>37</v>
      </c>
      <c r="C69" s="188" t="s">
        <v>44</v>
      </c>
      <c r="D69" s="187">
        <v>9303</v>
      </c>
      <c r="E69" s="188" t="s">
        <v>344</v>
      </c>
      <c r="F69" s="212">
        <f t="shared" si="16"/>
        <v>0.33333333333333331</v>
      </c>
      <c r="G69" s="212">
        <f t="shared" si="17"/>
        <v>0.34027777777777773</v>
      </c>
      <c r="H69" s="212">
        <f t="shared" si="18"/>
        <v>0.34722222222222227</v>
      </c>
      <c r="I69" s="189" t="s">
        <v>25</v>
      </c>
      <c r="J69" s="212">
        <f t="shared" si="19"/>
        <v>0.35416666666666669</v>
      </c>
    </row>
    <row r="70" spans="1:10" ht="35.1" customHeight="1" x14ac:dyDescent="0.25">
      <c r="A70" s="188" t="s">
        <v>99</v>
      </c>
      <c r="B70" s="187" t="s">
        <v>37</v>
      </c>
      <c r="C70" s="188" t="s">
        <v>44</v>
      </c>
      <c r="D70" s="187">
        <v>9304</v>
      </c>
      <c r="E70" s="188" t="s">
        <v>320</v>
      </c>
      <c r="F70" s="212">
        <f t="shared" si="16"/>
        <v>0.33333333333333331</v>
      </c>
      <c r="G70" s="212">
        <f t="shared" si="17"/>
        <v>0.34027777777777773</v>
      </c>
      <c r="H70" s="212">
        <f t="shared" si="18"/>
        <v>0.34722222222222227</v>
      </c>
      <c r="I70" s="189" t="s">
        <v>25</v>
      </c>
      <c r="J70" s="212">
        <f t="shared" si="19"/>
        <v>0.35416666666666669</v>
      </c>
    </row>
    <row r="71" spans="1:10" ht="35.1" customHeight="1" x14ac:dyDescent="0.25">
      <c r="A71" s="188" t="s">
        <v>105</v>
      </c>
      <c r="B71" s="187" t="s">
        <v>37</v>
      </c>
      <c r="C71" s="188" t="s">
        <v>44</v>
      </c>
      <c r="D71" s="187">
        <v>9305</v>
      </c>
      <c r="E71" s="188" t="s">
        <v>145</v>
      </c>
      <c r="F71" s="212">
        <f t="shared" si="16"/>
        <v>0.33333333333333331</v>
      </c>
      <c r="G71" s="212">
        <f t="shared" si="17"/>
        <v>0.34027777777777773</v>
      </c>
      <c r="H71" s="212">
        <f t="shared" si="18"/>
        <v>0.34722222222222227</v>
      </c>
      <c r="I71" s="189" t="s">
        <v>25</v>
      </c>
      <c r="J71" s="212">
        <f t="shared" si="19"/>
        <v>0.35416666666666669</v>
      </c>
    </row>
    <row r="72" spans="1:10" ht="35.1" customHeight="1" x14ac:dyDescent="0.25">
      <c r="A72" s="188" t="s">
        <v>97</v>
      </c>
      <c r="B72" s="187" t="s">
        <v>37</v>
      </c>
      <c r="C72" s="188" t="s">
        <v>44</v>
      </c>
      <c r="D72" s="187">
        <v>9306</v>
      </c>
      <c r="E72" s="188" t="s">
        <v>151</v>
      </c>
      <c r="F72" s="212">
        <f t="shared" si="16"/>
        <v>0.33333333333333331</v>
      </c>
      <c r="G72" s="212">
        <f t="shared" si="17"/>
        <v>0.34027777777777773</v>
      </c>
      <c r="H72" s="212">
        <f t="shared" si="18"/>
        <v>0.34722222222222227</v>
      </c>
      <c r="I72" s="189" t="s">
        <v>25</v>
      </c>
      <c r="J72" s="212">
        <f t="shared" si="19"/>
        <v>0.35416666666666669</v>
      </c>
    </row>
    <row r="73" spans="1:10" ht="35.1" customHeight="1" x14ac:dyDescent="0.25">
      <c r="A73" s="188" t="s">
        <v>98</v>
      </c>
      <c r="B73" s="187" t="s">
        <v>37</v>
      </c>
      <c r="C73" s="188" t="s">
        <v>44</v>
      </c>
      <c r="D73" s="187">
        <v>9307</v>
      </c>
      <c r="E73" s="188" t="s">
        <v>321</v>
      </c>
      <c r="F73" s="212">
        <f t="shared" si="16"/>
        <v>0.33333333333333331</v>
      </c>
      <c r="G73" s="212">
        <f t="shared" si="17"/>
        <v>0.34027777777777773</v>
      </c>
      <c r="H73" s="212">
        <f t="shared" si="18"/>
        <v>0.34722222222222227</v>
      </c>
      <c r="I73" s="189" t="s">
        <v>25</v>
      </c>
      <c r="J73" s="212">
        <f t="shared" si="19"/>
        <v>0.35416666666666669</v>
      </c>
    </row>
    <row r="74" spans="1:10" ht="35.1" customHeight="1" x14ac:dyDescent="0.25">
      <c r="A74" s="188" t="s">
        <v>96</v>
      </c>
      <c r="B74" s="187" t="s">
        <v>37</v>
      </c>
      <c r="C74" s="188" t="s">
        <v>44</v>
      </c>
      <c r="D74" s="187">
        <v>9308</v>
      </c>
      <c r="E74" s="188" t="s">
        <v>322</v>
      </c>
      <c r="F74" s="212">
        <f t="shared" si="16"/>
        <v>0.33333333333333331</v>
      </c>
      <c r="G74" s="212">
        <f t="shared" si="17"/>
        <v>0.34027777777777773</v>
      </c>
      <c r="H74" s="212">
        <f t="shared" si="18"/>
        <v>0.34722222222222227</v>
      </c>
      <c r="I74" s="189" t="s">
        <v>25</v>
      </c>
      <c r="J74" s="212">
        <f t="shared" si="19"/>
        <v>0.35416666666666669</v>
      </c>
    </row>
    <row r="75" spans="1:10" ht="35.1" customHeight="1" x14ac:dyDescent="0.25">
      <c r="A75" s="188" t="s">
        <v>100</v>
      </c>
      <c r="B75" s="187" t="s">
        <v>37</v>
      </c>
      <c r="C75" s="188" t="s">
        <v>44</v>
      </c>
      <c r="D75" s="187">
        <v>9309</v>
      </c>
      <c r="E75" s="188" t="s">
        <v>323</v>
      </c>
      <c r="F75" s="212">
        <f t="shared" si="16"/>
        <v>0.33333333333333331</v>
      </c>
      <c r="G75" s="212">
        <f t="shared" si="17"/>
        <v>0.34027777777777773</v>
      </c>
      <c r="H75" s="212">
        <f t="shared" si="18"/>
        <v>0.34722222222222227</v>
      </c>
      <c r="I75" s="189" t="s">
        <v>25</v>
      </c>
      <c r="J75" s="212">
        <f t="shared" si="19"/>
        <v>0.35416666666666669</v>
      </c>
    </row>
    <row r="76" spans="1:10" ht="35.1" customHeight="1" x14ac:dyDescent="0.25">
      <c r="A76" s="178" t="s">
        <v>100</v>
      </c>
      <c r="B76" s="191" t="s">
        <v>34</v>
      </c>
      <c r="C76" s="192" t="s">
        <v>324</v>
      </c>
      <c r="D76" s="191">
        <v>10101</v>
      </c>
      <c r="E76" s="178" t="s">
        <v>325</v>
      </c>
      <c r="F76" s="210">
        <f>活動流程總表!D25</f>
        <v>0.3263888888888889</v>
      </c>
      <c r="G76" s="210">
        <f>活動流程總表!E25</f>
        <v>0.33333333333333331</v>
      </c>
      <c r="H76" s="210">
        <f>活動流程總表!G25</f>
        <v>0.34027777777777773</v>
      </c>
      <c r="I76" s="189" t="s">
        <v>25</v>
      </c>
      <c r="J76" s="210">
        <f>活動流程總表!I25</f>
        <v>0.35069444444444442</v>
      </c>
    </row>
    <row r="77" spans="1:10" ht="35.1" customHeight="1" x14ac:dyDescent="0.25">
      <c r="A77" s="178" t="s">
        <v>105</v>
      </c>
      <c r="B77" s="191" t="s">
        <v>34</v>
      </c>
      <c r="C77" s="192" t="s">
        <v>324</v>
      </c>
      <c r="D77" s="191">
        <v>10102</v>
      </c>
      <c r="E77" s="178" t="s">
        <v>326</v>
      </c>
      <c r="F77" s="210">
        <f>F76</f>
        <v>0.3263888888888889</v>
      </c>
      <c r="G77" s="210">
        <f>G76</f>
        <v>0.33333333333333331</v>
      </c>
      <c r="H77" s="210">
        <f>H76</f>
        <v>0.34027777777777773</v>
      </c>
      <c r="I77" s="189" t="s">
        <v>25</v>
      </c>
      <c r="J77" s="210">
        <f>J76</f>
        <v>0.35069444444444442</v>
      </c>
    </row>
    <row r="78" spans="1:10" ht="35.1" customHeight="1" x14ac:dyDescent="0.25">
      <c r="A78" s="178" t="s">
        <v>103</v>
      </c>
      <c r="B78" s="191" t="s">
        <v>34</v>
      </c>
      <c r="C78" s="192" t="s">
        <v>324</v>
      </c>
      <c r="D78" s="191">
        <v>10103</v>
      </c>
      <c r="E78" s="178" t="s">
        <v>327</v>
      </c>
      <c r="F78" s="210">
        <f t="shared" ref="F78:F89" si="20">F77</f>
        <v>0.3263888888888889</v>
      </c>
      <c r="G78" s="210">
        <f t="shared" ref="G78:G89" si="21">G77</f>
        <v>0.33333333333333331</v>
      </c>
      <c r="H78" s="210">
        <f t="shared" ref="H78:H89" si="22">H77</f>
        <v>0.34027777777777773</v>
      </c>
      <c r="I78" s="189" t="s">
        <v>25</v>
      </c>
      <c r="J78" s="210">
        <f t="shared" ref="J78:J89" si="23">J77</f>
        <v>0.35069444444444442</v>
      </c>
    </row>
    <row r="79" spans="1:10" ht="35.1" customHeight="1" x14ac:dyDescent="0.25">
      <c r="A79" s="185" t="s">
        <v>100</v>
      </c>
      <c r="B79" s="184" t="s">
        <v>48</v>
      </c>
      <c r="C79" s="193" t="s">
        <v>49</v>
      </c>
      <c r="D79" s="194">
        <v>10201</v>
      </c>
      <c r="E79" s="185" t="s">
        <v>328</v>
      </c>
      <c r="F79" s="211">
        <f t="shared" si="20"/>
        <v>0.3263888888888889</v>
      </c>
      <c r="G79" s="211">
        <f t="shared" si="21"/>
        <v>0.33333333333333331</v>
      </c>
      <c r="H79" s="211">
        <f t="shared" si="22"/>
        <v>0.34027777777777773</v>
      </c>
      <c r="I79" s="186" t="s">
        <v>25</v>
      </c>
      <c r="J79" s="211">
        <f t="shared" si="23"/>
        <v>0.35069444444444442</v>
      </c>
    </row>
    <row r="80" spans="1:10" ht="35.1" customHeight="1" x14ac:dyDescent="0.25">
      <c r="A80" s="185" t="s">
        <v>103</v>
      </c>
      <c r="B80" s="184" t="s">
        <v>48</v>
      </c>
      <c r="C80" s="193" t="s">
        <v>49</v>
      </c>
      <c r="D80" s="194">
        <v>10202</v>
      </c>
      <c r="E80" s="213" t="s">
        <v>329</v>
      </c>
      <c r="F80" s="211">
        <f t="shared" si="20"/>
        <v>0.3263888888888889</v>
      </c>
      <c r="G80" s="211">
        <f t="shared" si="21"/>
        <v>0.33333333333333331</v>
      </c>
      <c r="H80" s="211">
        <f t="shared" si="22"/>
        <v>0.34027777777777773</v>
      </c>
      <c r="I80" s="186" t="s">
        <v>25</v>
      </c>
      <c r="J80" s="211">
        <f t="shared" si="23"/>
        <v>0.35069444444444442</v>
      </c>
    </row>
    <row r="81" spans="1:10" ht="35.1" customHeight="1" x14ac:dyDescent="0.25">
      <c r="A81" s="185" t="s">
        <v>98</v>
      </c>
      <c r="B81" s="184" t="s">
        <v>48</v>
      </c>
      <c r="C81" s="193" t="s">
        <v>49</v>
      </c>
      <c r="D81" s="194">
        <v>10203</v>
      </c>
      <c r="E81" s="213" t="s">
        <v>330</v>
      </c>
      <c r="F81" s="211">
        <f t="shared" si="20"/>
        <v>0.3263888888888889</v>
      </c>
      <c r="G81" s="211">
        <f t="shared" si="21"/>
        <v>0.33333333333333331</v>
      </c>
      <c r="H81" s="211">
        <f t="shared" si="22"/>
        <v>0.34027777777777773</v>
      </c>
      <c r="I81" s="186" t="s">
        <v>25</v>
      </c>
      <c r="J81" s="211">
        <f t="shared" si="23"/>
        <v>0.35069444444444442</v>
      </c>
    </row>
    <row r="82" spans="1:10" ht="35.1" customHeight="1" x14ac:dyDescent="0.25">
      <c r="A82" s="185" t="s">
        <v>104</v>
      </c>
      <c r="B82" s="184" t="s">
        <v>48</v>
      </c>
      <c r="C82" s="193" t="s">
        <v>49</v>
      </c>
      <c r="D82" s="194">
        <v>10204</v>
      </c>
      <c r="E82" s="213" t="s">
        <v>331</v>
      </c>
      <c r="F82" s="211">
        <f t="shared" si="20"/>
        <v>0.3263888888888889</v>
      </c>
      <c r="G82" s="211">
        <f t="shared" si="21"/>
        <v>0.33333333333333331</v>
      </c>
      <c r="H82" s="211">
        <f t="shared" si="22"/>
        <v>0.34027777777777773</v>
      </c>
      <c r="I82" s="186" t="s">
        <v>25</v>
      </c>
      <c r="J82" s="211">
        <f t="shared" si="23"/>
        <v>0.35069444444444442</v>
      </c>
    </row>
    <row r="83" spans="1:10" ht="35.1" customHeight="1" x14ac:dyDescent="0.25">
      <c r="A83" s="185" t="s">
        <v>97</v>
      </c>
      <c r="B83" s="184" t="s">
        <v>48</v>
      </c>
      <c r="C83" s="193" t="s">
        <v>49</v>
      </c>
      <c r="D83" s="194">
        <v>10205</v>
      </c>
      <c r="E83" s="213" t="s">
        <v>152</v>
      </c>
      <c r="F83" s="211">
        <f t="shared" si="20"/>
        <v>0.3263888888888889</v>
      </c>
      <c r="G83" s="211">
        <f t="shared" si="21"/>
        <v>0.33333333333333331</v>
      </c>
      <c r="H83" s="211">
        <f t="shared" si="22"/>
        <v>0.34027777777777773</v>
      </c>
      <c r="I83" s="186" t="s">
        <v>25</v>
      </c>
      <c r="J83" s="211">
        <f t="shared" si="23"/>
        <v>0.35069444444444442</v>
      </c>
    </row>
    <row r="84" spans="1:10" ht="35.1" customHeight="1" x14ac:dyDescent="0.25">
      <c r="A84" s="185" t="s">
        <v>99</v>
      </c>
      <c r="B84" s="184" t="s">
        <v>48</v>
      </c>
      <c r="C84" s="193" t="s">
        <v>49</v>
      </c>
      <c r="D84" s="194">
        <v>10206</v>
      </c>
      <c r="E84" s="213" t="s">
        <v>332</v>
      </c>
      <c r="F84" s="211">
        <f t="shared" si="20"/>
        <v>0.3263888888888889</v>
      </c>
      <c r="G84" s="211">
        <f t="shared" si="21"/>
        <v>0.33333333333333331</v>
      </c>
      <c r="H84" s="211">
        <f t="shared" si="22"/>
        <v>0.34027777777777773</v>
      </c>
      <c r="I84" s="186" t="s">
        <v>25</v>
      </c>
      <c r="J84" s="211">
        <f t="shared" si="23"/>
        <v>0.35069444444444442</v>
      </c>
    </row>
    <row r="85" spans="1:10" ht="35.1" customHeight="1" x14ac:dyDescent="0.25">
      <c r="A85" s="188" t="s">
        <v>99</v>
      </c>
      <c r="B85" s="187" t="s">
        <v>37</v>
      </c>
      <c r="C85" s="195" t="s">
        <v>49</v>
      </c>
      <c r="D85" s="196">
        <v>10301</v>
      </c>
      <c r="E85" s="214" t="s">
        <v>333</v>
      </c>
      <c r="F85" s="212">
        <f t="shared" si="20"/>
        <v>0.3263888888888889</v>
      </c>
      <c r="G85" s="212">
        <f t="shared" si="21"/>
        <v>0.33333333333333331</v>
      </c>
      <c r="H85" s="212">
        <f t="shared" si="22"/>
        <v>0.34027777777777773</v>
      </c>
      <c r="I85" s="189" t="s">
        <v>25</v>
      </c>
      <c r="J85" s="212">
        <f t="shared" si="23"/>
        <v>0.35069444444444442</v>
      </c>
    </row>
    <row r="86" spans="1:10" ht="35.1" customHeight="1" x14ac:dyDescent="0.25">
      <c r="A86" s="188" t="s">
        <v>98</v>
      </c>
      <c r="B86" s="187" t="s">
        <v>37</v>
      </c>
      <c r="C86" s="195" t="s">
        <v>49</v>
      </c>
      <c r="D86" s="196">
        <v>10302</v>
      </c>
      <c r="E86" s="188" t="s">
        <v>155</v>
      </c>
      <c r="F86" s="212">
        <f t="shared" si="20"/>
        <v>0.3263888888888889</v>
      </c>
      <c r="G86" s="212">
        <f t="shared" si="21"/>
        <v>0.33333333333333331</v>
      </c>
      <c r="H86" s="212">
        <f t="shared" si="22"/>
        <v>0.34027777777777773</v>
      </c>
      <c r="I86" s="189" t="s">
        <v>25</v>
      </c>
      <c r="J86" s="212">
        <f t="shared" si="23"/>
        <v>0.35069444444444442</v>
      </c>
    </row>
    <row r="87" spans="1:10" ht="35.1" customHeight="1" x14ac:dyDescent="0.25">
      <c r="A87" s="188" t="s">
        <v>100</v>
      </c>
      <c r="B87" s="187" t="s">
        <v>37</v>
      </c>
      <c r="C87" s="195" t="s">
        <v>49</v>
      </c>
      <c r="D87" s="196">
        <v>10303</v>
      </c>
      <c r="E87" s="188" t="s">
        <v>154</v>
      </c>
      <c r="F87" s="212">
        <f t="shared" si="20"/>
        <v>0.3263888888888889</v>
      </c>
      <c r="G87" s="212">
        <f t="shared" si="21"/>
        <v>0.33333333333333331</v>
      </c>
      <c r="H87" s="212">
        <f t="shared" si="22"/>
        <v>0.34027777777777773</v>
      </c>
      <c r="I87" s="189" t="s">
        <v>25</v>
      </c>
      <c r="J87" s="212">
        <f t="shared" si="23"/>
        <v>0.35069444444444442</v>
      </c>
    </row>
    <row r="88" spans="1:10" ht="35.1" customHeight="1" x14ac:dyDescent="0.25">
      <c r="A88" s="188" t="s">
        <v>104</v>
      </c>
      <c r="B88" s="187" t="s">
        <v>37</v>
      </c>
      <c r="C88" s="195" t="s">
        <v>49</v>
      </c>
      <c r="D88" s="196">
        <v>10304</v>
      </c>
      <c r="E88" s="188" t="s">
        <v>153</v>
      </c>
      <c r="F88" s="212">
        <f t="shared" si="20"/>
        <v>0.3263888888888889</v>
      </c>
      <c r="G88" s="212">
        <f t="shared" si="21"/>
        <v>0.33333333333333331</v>
      </c>
      <c r="H88" s="212">
        <f t="shared" si="22"/>
        <v>0.34027777777777773</v>
      </c>
      <c r="I88" s="189" t="s">
        <v>25</v>
      </c>
      <c r="J88" s="212">
        <f t="shared" si="23"/>
        <v>0.35069444444444442</v>
      </c>
    </row>
    <row r="89" spans="1:10" ht="35.1" customHeight="1" x14ac:dyDescent="0.25">
      <c r="A89" s="188" t="s">
        <v>97</v>
      </c>
      <c r="B89" s="187" t="s">
        <v>37</v>
      </c>
      <c r="C89" s="195" t="s">
        <v>49</v>
      </c>
      <c r="D89" s="196">
        <v>10305</v>
      </c>
      <c r="E89" s="188" t="s">
        <v>334</v>
      </c>
      <c r="F89" s="212">
        <f t="shared" si="20"/>
        <v>0.3263888888888889</v>
      </c>
      <c r="G89" s="212">
        <f t="shared" si="21"/>
        <v>0.33333333333333331</v>
      </c>
      <c r="H89" s="212">
        <f t="shared" si="22"/>
        <v>0.34027777777777773</v>
      </c>
      <c r="I89" s="189" t="s">
        <v>25</v>
      </c>
      <c r="J89" s="212">
        <f t="shared" si="23"/>
        <v>0.35069444444444442</v>
      </c>
    </row>
    <row r="90" spans="1:10" ht="35.1" customHeight="1" x14ac:dyDescent="0.25">
      <c r="A90" s="178" t="s">
        <v>97</v>
      </c>
      <c r="B90" s="181" t="s">
        <v>57</v>
      </c>
      <c r="C90" s="197" t="s">
        <v>47</v>
      </c>
      <c r="D90" s="198">
        <v>11101</v>
      </c>
      <c r="E90" s="178" t="s">
        <v>335</v>
      </c>
      <c r="F90" s="210">
        <f t="shared" ref="F90:F103" si="24">F89</f>
        <v>0.3263888888888889</v>
      </c>
      <c r="G90" s="210">
        <f t="shared" ref="G90:G103" si="25">G89</f>
        <v>0.33333333333333331</v>
      </c>
      <c r="H90" s="210">
        <f t="shared" ref="H90:H103" si="26">H89</f>
        <v>0.34027777777777773</v>
      </c>
      <c r="I90" s="183" t="s">
        <v>25</v>
      </c>
      <c r="J90" s="210">
        <f t="shared" ref="J90:J103" si="27">J89</f>
        <v>0.35069444444444442</v>
      </c>
    </row>
    <row r="91" spans="1:10" ht="35.1" customHeight="1" x14ac:dyDescent="0.25">
      <c r="A91" s="178" t="s">
        <v>96</v>
      </c>
      <c r="B91" s="181" t="s">
        <v>46</v>
      </c>
      <c r="C91" s="197" t="s">
        <v>47</v>
      </c>
      <c r="D91" s="198">
        <v>11102</v>
      </c>
      <c r="E91" s="178" t="s">
        <v>336</v>
      </c>
      <c r="F91" s="210">
        <f t="shared" si="24"/>
        <v>0.3263888888888889</v>
      </c>
      <c r="G91" s="210">
        <f t="shared" si="25"/>
        <v>0.33333333333333331</v>
      </c>
      <c r="H91" s="210">
        <f t="shared" si="26"/>
        <v>0.34027777777777773</v>
      </c>
      <c r="I91" s="183" t="s">
        <v>25</v>
      </c>
      <c r="J91" s="210">
        <f t="shared" si="27"/>
        <v>0.35069444444444442</v>
      </c>
    </row>
    <row r="92" spans="1:10" ht="35.1" customHeight="1" x14ac:dyDescent="0.25">
      <c r="A92" s="178" t="s">
        <v>103</v>
      </c>
      <c r="B92" s="181" t="s">
        <v>46</v>
      </c>
      <c r="C92" s="197" t="s">
        <v>47</v>
      </c>
      <c r="D92" s="198">
        <v>11103</v>
      </c>
      <c r="E92" s="178" t="s">
        <v>337</v>
      </c>
      <c r="F92" s="210">
        <f t="shared" si="24"/>
        <v>0.3263888888888889</v>
      </c>
      <c r="G92" s="210">
        <f t="shared" si="25"/>
        <v>0.33333333333333331</v>
      </c>
      <c r="H92" s="210">
        <f t="shared" si="26"/>
        <v>0.34027777777777773</v>
      </c>
      <c r="I92" s="183" t="s">
        <v>25</v>
      </c>
      <c r="J92" s="210">
        <f t="shared" si="27"/>
        <v>0.35069444444444442</v>
      </c>
    </row>
    <row r="93" spans="1:10" ht="35.1" customHeight="1" x14ac:dyDescent="0.25">
      <c r="A93" s="178" t="s">
        <v>99</v>
      </c>
      <c r="B93" s="181" t="s">
        <v>46</v>
      </c>
      <c r="C93" s="197" t="s">
        <v>47</v>
      </c>
      <c r="D93" s="198">
        <v>11104</v>
      </c>
      <c r="E93" s="178" t="s">
        <v>338</v>
      </c>
      <c r="F93" s="210">
        <f t="shared" si="24"/>
        <v>0.3263888888888889</v>
      </c>
      <c r="G93" s="210">
        <f t="shared" si="25"/>
        <v>0.33333333333333331</v>
      </c>
      <c r="H93" s="210">
        <f t="shared" si="26"/>
        <v>0.34027777777777773</v>
      </c>
      <c r="I93" s="183" t="s">
        <v>25</v>
      </c>
      <c r="J93" s="210">
        <f t="shared" si="27"/>
        <v>0.35069444444444442</v>
      </c>
    </row>
    <row r="94" spans="1:10" ht="35.1" customHeight="1" x14ac:dyDescent="0.25">
      <c r="A94" s="178" t="s">
        <v>105</v>
      </c>
      <c r="B94" s="181" t="s">
        <v>46</v>
      </c>
      <c r="C94" s="197" t="s">
        <v>47</v>
      </c>
      <c r="D94" s="198">
        <v>11105</v>
      </c>
      <c r="E94" s="178" t="s">
        <v>339</v>
      </c>
      <c r="F94" s="210">
        <f t="shared" si="24"/>
        <v>0.3263888888888889</v>
      </c>
      <c r="G94" s="210">
        <f t="shared" si="25"/>
        <v>0.33333333333333331</v>
      </c>
      <c r="H94" s="210">
        <f t="shared" si="26"/>
        <v>0.34027777777777773</v>
      </c>
      <c r="I94" s="183" t="s">
        <v>25</v>
      </c>
      <c r="J94" s="210">
        <f t="shared" si="27"/>
        <v>0.35069444444444442</v>
      </c>
    </row>
    <row r="95" spans="1:10" ht="34.5" customHeight="1" x14ac:dyDescent="0.25">
      <c r="A95" s="178" t="s">
        <v>100</v>
      </c>
      <c r="B95" s="181" t="s">
        <v>46</v>
      </c>
      <c r="C95" s="197" t="s">
        <v>47</v>
      </c>
      <c r="D95" s="198">
        <v>11106</v>
      </c>
      <c r="E95" s="178" t="s">
        <v>340</v>
      </c>
      <c r="F95" s="210">
        <f t="shared" si="24"/>
        <v>0.3263888888888889</v>
      </c>
      <c r="G95" s="210">
        <f t="shared" si="25"/>
        <v>0.33333333333333331</v>
      </c>
      <c r="H95" s="210">
        <f t="shared" si="26"/>
        <v>0.34027777777777773</v>
      </c>
      <c r="I95" s="183" t="s">
        <v>25</v>
      </c>
      <c r="J95" s="210">
        <f t="shared" si="27"/>
        <v>0.35069444444444442</v>
      </c>
    </row>
    <row r="96" spans="1:10" ht="35.1" customHeight="1" x14ac:dyDescent="0.25">
      <c r="A96" s="185" t="s">
        <v>102</v>
      </c>
      <c r="B96" s="184" t="s">
        <v>48</v>
      </c>
      <c r="C96" s="193" t="s">
        <v>47</v>
      </c>
      <c r="D96" s="194">
        <v>11201</v>
      </c>
      <c r="E96" s="185" t="s">
        <v>157</v>
      </c>
      <c r="F96" s="211">
        <f t="shared" si="24"/>
        <v>0.3263888888888889</v>
      </c>
      <c r="G96" s="211">
        <f t="shared" si="25"/>
        <v>0.33333333333333331</v>
      </c>
      <c r="H96" s="211">
        <f t="shared" si="26"/>
        <v>0.34027777777777773</v>
      </c>
      <c r="I96" s="186" t="s">
        <v>25</v>
      </c>
      <c r="J96" s="211">
        <f t="shared" si="27"/>
        <v>0.35069444444444442</v>
      </c>
    </row>
    <row r="97" spans="1:10" ht="35.1" customHeight="1" x14ac:dyDescent="0.25">
      <c r="A97" s="185" t="s">
        <v>99</v>
      </c>
      <c r="B97" s="184" t="s">
        <v>48</v>
      </c>
      <c r="C97" s="193" t="s">
        <v>47</v>
      </c>
      <c r="D97" s="194">
        <v>11202</v>
      </c>
      <c r="E97" s="185" t="s">
        <v>156</v>
      </c>
      <c r="F97" s="211">
        <f t="shared" si="24"/>
        <v>0.3263888888888889</v>
      </c>
      <c r="G97" s="211">
        <f t="shared" si="25"/>
        <v>0.33333333333333331</v>
      </c>
      <c r="H97" s="211">
        <f t="shared" si="26"/>
        <v>0.34027777777777773</v>
      </c>
      <c r="I97" s="186" t="s">
        <v>25</v>
      </c>
      <c r="J97" s="211">
        <f t="shared" si="27"/>
        <v>0.35069444444444442</v>
      </c>
    </row>
    <row r="98" spans="1:10" ht="35.1" customHeight="1" x14ac:dyDescent="0.25">
      <c r="A98" s="185" t="s">
        <v>100</v>
      </c>
      <c r="B98" s="184" t="s">
        <v>48</v>
      </c>
      <c r="C98" s="193" t="s">
        <v>47</v>
      </c>
      <c r="D98" s="194">
        <v>11203</v>
      </c>
      <c r="E98" s="185" t="s">
        <v>341</v>
      </c>
      <c r="F98" s="211">
        <f t="shared" si="24"/>
        <v>0.3263888888888889</v>
      </c>
      <c r="G98" s="211">
        <f t="shared" si="25"/>
        <v>0.33333333333333331</v>
      </c>
      <c r="H98" s="211">
        <f t="shared" si="26"/>
        <v>0.34027777777777773</v>
      </c>
      <c r="I98" s="186" t="s">
        <v>25</v>
      </c>
      <c r="J98" s="211">
        <f t="shared" si="27"/>
        <v>0.35069444444444442</v>
      </c>
    </row>
    <row r="99" spans="1:10" ht="35.1" customHeight="1" x14ac:dyDescent="0.25">
      <c r="A99" s="185" t="s">
        <v>97</v>
      </c>
      <c r="B99" s="184" t="s">
        <v>48</v>
      </c>
      <c r="C99" s="193" t="s">
        <v>47</v>
      </c>
      <c r="D99" s="194">
        <v>11204</v>
      </c>
      <c r="E99" s="185" t="s">
        <v>158</v>
      </c>
      <c r="F99" s="211">
        <f t="shared" si="24"/>
        <v>0.3263888888888889</v>
      </c>
      <c r="G99" s="211">
        <f t="shared" si="25"/>
        <v>0.33333333333333331</v>
      </c>
      <c r="H99" s="211">
        <f t="shared" si="26"/>
        <v>0.34027777777777773</v>
      </c>
      <c r="I99" s="186" t="s">
        <v>25</v>
      </c>
      <c r="J99" s="211">
        <f t="shared" si="27"/>
        <v>0.35069444444444442</v>
      </c>
    </row>
    <row r="100" spans="1:10" ht="35.1" customHeight="1" x14ac:dyDescent="0.25">
      <c r="A100" s="185" t="s">
        <v>104</v>
      </c>
      <c r="B100" s="184" t="s">
        <v>48</v>
      </c>
      <c r="C100" s="193" t="s">
        <v>47</v>
      </c>
      <c r="D100" s="194">
        <v>11205</v>
      </c>
      <c r="E100" s="185" t="s">
        <v>342</v>
      </c>
      <c r="F100" s="211">
        <f t="shared" si="24"/>
        <v>0.3263888888888889</v>
      </c>
      <c r="G100" s="211">
        <f t="shared" si="25"/>
        <v>0.33333333333333331</v>
      </c>
      <c r="H100" s="211">
        <f t="shared" si="26"/>
        <v>0.34027777777777773</v>
      </c>
      <c r="I100" s="186" t="s">
        <v>25</v>
      </c>
      <c r="J100" s="211">
        <f t="shared" si="27"/>
        <v>0.35069444444444442</v>
      </c>
    </row>
    <row r="101" spans="1:10" ht="35.1" customHeight="1" x14ac:dyDescent="0.25">
      <c r="A101" s="188" t="s">
        <v>105</v>
      </c>
      <c r="B101" s="187" t="s">
        <v>37</v>
      </c>
      <c r="C101" s="195" t="s">
        <v>63</v>
      </c>
      <c r="D101" s="196">
        <v>11301</v>
      </c>
      <c r="E101" s="188" t="s">
        <v>343</v>
      </c>
      <c r="F101" s="212">
        <f t="shared" si="24"/>
        <v>0.3263888888888889</v>
      </c>
      <c r="G101" s="212">
        <f t="shared" si="25"/>
        <v>0.33333333333333331</v>
      </c>
      <c r="H101" s="212">
        <f t="shared" si="26"/>
        <v>0.34027777777777773</v>
      </c>
      <c r="I101" s="189" t="s">
        <v>25</v>
      </c>
      <c r="J101" s="212">
        <f t="shared" si="27"/>
        <v>0.35069444444444442</v>
      </c>
    </row>
    <row r="102" spans="1:10" ht="35.1" customHeight="1" x14ac:dyDescent="0.25">
      <c r="A102" s="188" t="s">
        <v>99</v>
      </c>
      <c r="B102" s="187" t="s">
        <v>37</v>
      </c>
      <c r="C102" s="195" t="s">
        <v>63</v>
      </c>
      <c r="D102" s="196">
        <v>11302</v>
      </c>
      <c r="E102" s="188" t="s">
        <v>118</v>
      </c>
      <c r="F102" s="212">
        <f t="shared" si="24"/>
        <v>0.3263888888888889</v>
      </c>
      <c r="G102" s="212">
        <f t="shared" si="25"/>
        <v>0.33333333333333331</v>
      </c>
      <c r="H102" s="212">
        <f t="shared" si="26"/>
        <v>0.34027777777777773</v>
      </c>
      <c r="I102" s="189" t="s">
        <v>25</v>
      </c>
      <c r="J102" s="212">
        <f t="shared" si="27"/>
        <v>0.35069444444444442</v>
      </c>
    </row>
    <row r="103" spans="1:10" ht="35.1" customHeight="1" x14ac:dyDescent="0.25">
      <c r="A103" s="188" t="s">
        <v>98</v>
      </c>
      <c r="B103" s="187" t="s">
        <v>37</v>
      </c>
      <c r="C103" s="195" t="s">
        <v>63</v>
      </c>
      <c r="D103" s="196">
        <v>11303</v>
      </c>
      <c r="E103" s="188" t="s">
        <v>160</v>
      </c>
      <c r="F103" s="212">
        <f t="shared" si="24"/>
        <v>0.3263888888888889</v>
      </c>
      <c r="G103" s="212">
        <f t="shared" si="25"/>
        <v>0.33333333333333331</v>
      </c>
      <c r="H103" s="212">
        <f t="shared" si="26"/>
        <v>0.34027777777777773</v>
      </c>
      <c r="I103" s="189" t="s">
        <v>25</v>
      </c>
      <c r="J103" s="212">
        <f t="shared" si="27"/>
        <v>0.35069444444444442</v>
      </c>
    </row>
    <row r="104" spans="1:10" ht="35.1" customHeight="1" x14ac:dyDescent="0.25"/>
    <row r="105" spans="1:10" ht="35.1" customHeight="1" x14ac:dyDescent="0.25"/>
  </sheetData>
  <mergeCells count="2">
    <mergeCell ref="H2:J2"/>
    <mergeCell ref="A1:J1"/>
  </mergeCells>
  <phoneticPr fontId="1" type="noConversion"/>
  <pageMargins left="0.70866141732283472" right="0.70866141732283472" top="0.74803149606299213" bottom="0.74803149606299213" header="0.31496062992125984" footer="0.31496062992125984"/>
  <pageSetup paperSize="9" scale="14" orientation="landscape" r:id="rId1"/>
  <rowBreaks count="8" manualBreakCount="8">
    <brk id="57" max="16383" man="1"/>
    <brk id="74" max="16383" man="1"/>
    <brk id="10" max="16383" man="1"/>
    <brk id="18" max="16383" man="1"/>
    <brk id="31" max="16383" man="1"/>
    <brk id="40" max="16383" man="1"/>
    <brk id="48" max="16383" man="1"/>
    <brk id="8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opLeftCell="A7" workbookViewId="0">
      <selection activeCell="I26" sqref="I26"/>
    </sheetView>
  </sheetViews>
  <sheetFormatPr defaultRowHeight="19.5" x14ac:dyDescent="0.25"/>
  <cols>
    <col min="1" max="1" width="3.375" style="3" customWidth="1"/>
    <col min="2" max="2" width="15.625" style="25" customWidth="1"/>
    <col min="4" max="4" width="9" style="30"/>
    <col min="8" max="8" width="17.125" customWidth="1"/>
  </cols>
  <sheetData>
    <row r="1" spans="1:6" x14ac:dyDescent="0.25">
      <c r="A1" s="3" t="s">
        <v>349</v>
      </c>
    </row>
    <row r="2" spans="1:6" ht="33" x14ac:dyDescent="0.25">
      <c r="A2" s="19"/>
      <c r="B2" s="123" t="s">
        <v>9</v>
      </c>
      <c r="C2" s="123"/>
      <c r="D2" s="26" t="s">
        <v>67</v>
      </c>
      <c r="E2" s="24" t="s">
        <v>68</v>
      </c>
    </row>
    <row r="3" spans="1:6" ht="16.5" x14ac:dyDescent="0.25">
      <c r="A3" s="138">
        <v>1</v>
      </c>
      <c r="B3" s="124" t="s">
        <v>35</v>
      </c>
      <c r="C3" s="5" t="s">
        <v>46</v>
      </c>
      <c r="D3" s="27">
        <v>9</v>
      </c>
      <c r="E3" s="125">
        <f>D3+D4+D5</f>
        <v>19</v>
      </c>
    </row>
    <row r="4" spans="1:6" ht="16.5" x14ac:dyDescent="0.25">
      <c r="A4" s="139"/>
      <c r="B4" s="124"/>
      <c r="C4" s="5" t="s">
        <v>55</v>
      </c>
      <c r="D4" s="27">
        <v>6</v>
      </c>
      <c r="E4" s="126"/>
    </row>
    <row r="5" spans="1:6" ht="16.5" x14ac:dyDescent="0.25">
      <c r="A5" s="140"/>
      <c r="B5" s="124"/>
      <c r="C5" s="5" t="s">
        <v>54</v>
      </c>
      <c r="D5" s="27">
        <v>4</v>
      </c>
      <c r="E5" s="127"/>
    </row>
    <row r="6" spans="1:6" ht="16.5" x14ac:dyDescent="0.25">
      <c r="A6" s="138">
        <v>2</v>
      </c>
      <c r="B6" s="124" t="s">
        <v>38</v>
      </c>
      <c r="C6" s="5" t="s">
        <v>61</v>
      </c>
      <c r="D6" s="28">
        <v>8</v>
      </c>
      <c r="E6" s="125">
        <f t="shared" ref="E6" si="0">D6+D7+D8</f>
        <v>16</v>
      </c>
    </row>
    <row r="7" spans="1:6" ht="16.5" x14ac:dyDescent="0.25">
      <c r="A7" s="139"/>
      <c r="B7" s="124"/>
      <c r="C7" s="5" t="s">
        <v>55</v>
      </c>
      <c r="D7" s="28">
        <v>3</v>
      </c>
      <c r="E7" s="126"/>
    </row>
    <row r="8" spans="1:6" ht="16.5" x14ac:dyDescent="0.25">
      <c r="A8" s="140"/>
      <c r="B8" s="124"/>
      <c r="C8" s="5" t="s">
        <v>54</v>
      </c>
      <c r="D8" s="28">
        <v>5</v>
      </c>
      <c r="E8" s="127"/>
    </row>
    <row r="9" spans="1:6" ht="16.5" x14ac:dyDescent="0.25">
      <c r="A9" s="138">
        <v>3</v>
      </c>
      <c r="B9" s="124" t="s">
        <v>39</v>
      </c>
      <c r="C9" s="5" t="s">
        <v>61</v>
      </c>
      <c r="D9" s="27">
        <v>5</v>
      </c>
      <c r="E9" s="125">
        <f t="shared" ref="E9" si="1">D9+D10+D11</f>
        <v>8</v>
      </c>
    </row>
    <row r="10" spans="1:6" ht="16.5" x14ac:dyDescent="0.25">
      <c r="A10" s="139"/>
      <c r="B10" s="124"/>
      <c r="C10" s="5" t="s">
        <v>55</v>
      </c>
      <c r="D10" s="150">
        <v>1</v>
      </c>
      <c r="E10" s="126"/>
      <c r="F10" s="32" t="s">
        <v>76</v>
      </c>
    </row>
    <row r="11" spans="1:6" ht="16.5" x14ac:dyDescent="0.25">
      <c r="A11" s="140"/>
      <c r="B11" s="124"/>
      <c r="C11" s="5" t="s">
        <v>54</v>
      </c>
      <c r="D11" s="27">
        <v>2</v>
      </c>
      <c r="E11" s="127"/>
    </row>
    <row r="12" spans="1:6" ht="16.5" x14ac:dyDescent="0.25">
      <c r="A12" s="138">
        <v>4</v>
      </c>
      <c r="B12" s="124" t="s">
        <v>40</v>
      </c>
      <c r="C12" s="5" t="s">
        <v>61</v>
      </c>
      <c r="D12" s="27">
        <v>9</v>
      </c>
      <c r="E12" s="125">
        <f t="shared" ref="E12" si="2">D12+D13+D14</f>
        <v>25</v>
      </c>
    </row>
    <row r="13" spans="1:6" ht="16.5" x14ac:dyDescent="0.25">
      <c r="A13" s="139"/>
      <c r="B13" s="124"/>
      <c r="C13" s="5" t="s">
        <v>55</v>
      </c>
      <c r="D13" s="27">
        <v>8</v>
      </c>
      <c r="E13" s="126"/>
    </row>
    <row r="14" spans="1:6" ht="16.5" x14ac:dyDescent="0.25">
      <c r="A14" s="140"/>
      <c r="B14" s="124"/>
      <c r="C14" s="5" t="s">
        <v>54</v>
      </c>
      <c r="D14" s="27">
        <v>8</v>
      </c>
      <c r="E14" s="127"/>
    </row>
    <row r="15" spans="1:6" ht="16.5" x14ac:dyDescent="0.25">
      <c r="A15" s="138">
        <v>5</v>
      </c>
      <c r="B15" s="124" t="s">
        <v>41</v>
      </c>
      <c r="C15" s="5" t="s">
        <v>61</v>
      </c>
      <c r="D15" s="27">
        <v>9</v>
      </c>
      <c r="E15" s="125">
        <f t="shared" ref="E15" si="3">D15+D16+D17</f>
        <v>20</v>
      </c>
    </row>
    <row r="16" spans="1:6" ht="16.5" x14ac:dyDescent="0.25">
      <c r="A16" s="139"/>
      <c r="B16" s="124"/>
      <c r="C16" s="5" t="s">
        <v>55</v>
      </c>
      <c r="D16" s="27">
        <v>5</v>
      </c>
      <c r="E16" s="126"/>
    </row>
    <row r="17" spans="1:6" ht="16.5" x14ac:dyDescent="0.25">
      <c r="A17" s="140"/>
      <c r="B17" s="124"/>
      <c r="C17" s="5" t="s">
        <v>54</v>
      </c>
      <c r="D17" s="27">
        <v>6</v>
      </c>
      <c r="E17" s="127"/>
    </row>
    <row r="18" spans="1:6" ht="16.5" x14ac:dyDescent="0.25">
      <c r="A18" s="138">
        <v>6</v>
      </c>
      <c r="B18" s="124" t="s">
        <v>42</v>
      </c>
      <c r="C18" s="5" t="s">
        <v>61</v>
      </c>
      <c r="D18" s="27">
        <v>8</v>
      </c>
      <c r="E18" s="125">
        <f t="shared" ref="E18" si="4">D18+D19+D20</f>
        <v>18</v>
      </c>
    </row>
    <row r="19" spans="1:6" ht="16.5" x14ac:dyDescent="0.25">
      <c r="A19" s="139"/>
      <c r="B19" s="124"/>
      <c r="C19" s="5" t="s">
        <v>55</v>
      </c>
      <c r="D19" s="27">
        <v>4</v>
      </c>
      <c r="E19" s="126"/>
    </row>
    <row r="20" spans="1:6" ht="16.5" x14ac:dyDescent="0.25">
      <c r="A20" s="140"/>
      <c r="B20" s="124"/>
      <c r="C20" s="5" t="s">
        <v>54</v>
      </c>
      <c r="D20" s="27">
        <v>6</v>
      </c>
      <c r="E20" s="127"/>
    </row>
    <row r="21" spans="1:6" ht="16.5" x14ac:dyDescent="0.25">
      <c r="A21" s="138">
        <v>7</v>
      </c>
      <c r="B21" s="128" t="s">
        <v>69</v>
      </c>
      <c r="C21" s="5" t="s">
        <v>61</v>
      </c>
      <c r="D21" s="27">
        <v>9</v>
      </c>
      <c r="E21" s="125">
        <f t="shared" ref="E21" si="5">D21+D22+D23</f>
        <v>22</v>
      </c>
    </row>
    <row r="22" spans="1:6" s="3" customFormat="1" ht="16.5" x14ac:dyDescent="0.25">
      <c r="A22" s="139"/>
      <c r="B22" s="129"/>
      <c r="C22" s="5" t="s">
        <v>55</v>
      </c>
      <c r="D22" s="27">
        <v>7</v>
      </c>
      <c r="E22" s="126"/>
    </row>
    <row r="23" spans="1:6" s="3" customFormat="1" ht="16.5" x14ac:dyDescent="0.25">
      <c r="A23" s="140"/>
      <c r="B23" s="130"/>
      <c r="C23" s="5" t="s">
        <v>54</v>
      </c>
      <c r="D23" s="27">
        <v>6</v>
      </c>
      <c r="E23" s="127"/>
    </row>
    <row r="24" spans="1:6" ht="16.5" x14ac:dyDescent="0.25">
      <c r="A24" s="138">
        <v>8</v>
      </c>
      <c r="B24" s="131" t="s">
        <v>70</v>
      </c>
      <c r="C24" s="5" t="s">
        <v>61</v>
      </c>
      <c r="D24" s="29">
        <v>8</v>
      </c>
      <c r="E24" s="125">
        <f t="shared" ref="E24" si="6">D24+D25+D26</f>
        <v>26</v>
      </c>
    </row>
    <row r="25" spans="1:6" s="3" customFormat="1" ht="16.5" x14ac:dyDescent="0.25">
      <c r="A25" s="139"/>
      <c r="B25" s="132"/>
      <c r="C25" s="5" t="s">
        <v>55</v>
      </c>
      <c r="D25" s="29">
        <v>9</v>
      </c>
      <c r="E25" s="126"/>
    </row>
    <row r="26" spans="1:6" s="3" customFormat="1" ht="16.5" x14ac:dyDescent="0.25">
      <c r="A26" s="140"/>
      <c r="B26" s="133"/>
      <c r="C26" s="5" t="s">
        <v>54</v>
      </c>
      <c r="D26" s="29">
        <v>9</v>
      </c>
      <c r="E26" s="127"/>
    </row>
    <row r="27" spans="1:6" ht="16.5" x14ac:dyDescent="0.25">
      <c r="A27" s="138">
        <v>9</v>
      </c>
      <c r="B27" s="137" t="s">
        <v>71</v>
      </c>
      <c r="C27" s="5" t="s">
        <v>61</v>
      </c>
      <c r="D27" s="29">
        <v>9</v>
      </c>
      <c r="E27" s="125">
        <f t="shared" ref="E27" si="7">D27+D28+D29</f>
        <v>25</v>
      </c>
    </row>
    <row r="28" spans="1:6" s="3" customFormat="1" ht="16.5" x14ac:dyDescent="0.25">
      <c r="A28" s="139"/>
      <c r="B28" s="137"/>
      <c r="C28" s="5" t="s">
        <v>55</v>
      </c>
      <c r="D28" s="29">
        <v>9</v>
      </c>
      <c r="E28" s="126"/>
    </row>
    <row r="29" spans="1:6" ht="16.5" x14ac:dyDescent="0.25">
      <c r="A29" s="140"/>
      <c r="B29" s="137"/>
      <c r="C29" s="5" t="s">
        <v>54</v>
      </c>
      <c r="D29" s="31">
        <v>7</v>
      </c>
      <c r="E29" s="127"/>
    </row>
    <row r="30" spans="1:6" ht="16.5" x14ac:dyDescent="0.25">
      <c r="A30" s="138">
        <v>10</v>
      </c>
      <c r="B30" s="134" t="s">
        <v>72</v>
      </c>
      <c r="C30" s="5" t="s">
        <v>61</v>
      </c>
      <c r="D30" s="151">
        <v>3</v>
      </c>
      <c r="E30" s="125">
        <f t="shared" ref="E30" si="8">D30+D31+D32</f>
        <v>14</v>
      </c>
      <c r="F30" s="32"/>
    </row>
    <row r="31" spans="1:6" s="3" customFormat="1" ht="16.5" x14ac:dyDescent="0.25">
      <c r="A31" s="139"/>
      <c r="B31" s="135"/>
      <c r="C31" s="5" t="s">
        <v>55</v>
      </c>
      <c r="D31" s="29">
        <v>6</v>
      </c>
      <c r="E31" s="126"/>
    </row>
    <row r="32" spans="1:6" s="3" customFormat="1" ht="16.5" x14ac:dyDescent="0.25">
      <c r="A32" s="140"/>
      <c r="B32" s="136"/>
      <c r="C32" s="5" t="s">
        <v>54</v>
      </c>
      <c r="D32" s="29">
        <v>5</v>
      </c>
      <c r="E32" s="127"/>
    </row>
    <row r="33" spans="1:8" ht="16.5" x14ac:dyDescent="0.25">
      <c r="A33" s="138">
        <v>11</v>
      </c>
      <c r="B33" s="134" t="s">
        <v>73</v>
      </c>
      <c r="C33" s="5" t="s">
        <v>61</v>
      </c>
      <c r="D33" s="29">
        <v>6</v>
      </c>
      <c r="E33" s="125">
        <f t="shared" ref="E33" si="9">D33+D34+D35</f>
        <v>14</v>
      </c>
    </row>
    <row r="34" spans="1:8" s="3" customFormat="1" ht="16.5" x14ac:dyDescent="0.25">
      <c r="A34" s="139"/>
      <c r="B34" s="135"/>
      <c r="C34" s="5" t="s">
        <v>55</v>
      </c>
      <c r="D34" s="29">
        <v>5</v>
      </c>
      <c r="E34" s="126"/>
    </row>
    <row r="35" spans="1:8" s="3" customFormat="1" ht="16.5" x14ac:dyDescent="0.25">
      <c r="A35" s="140"/>
      <c r="B35" s="136"/>
      <c r="C35" s="5" t="s">
        <v>54</v>
      </c>
      <c r="D35" s="29">
        <v>3</v>
      </c>
      <c r="E35" s="127"/>
    </row>
    <row r="36" spans="1:8" x14ac:dyDescent="0.25">
      <c r="E36" s="215">
        <f>SUM(E3:E35)</f>
        <v>207</v>
      </c>
    </row>
    <row r="37" spans="1:8" ht="16.5" x14ac:dyDescent="0.25">
      <c r="B37" s="33" t="s">
        <v>77</v>
      </c>
    </row>
    <row r="38" spans="1:8" ht="39" customHeight="1" x14ac:dyDescent="0.25">
      <c r="B38" s="152" t="s">
        <v>166</v>
      </c>
      <c r="C38" s="153"/>
      <c r="D38" s="153"/>
      <c r="E38" s="153"/>
      <c r="F38" s="153"/>
      <c r="G38" s="153"/>
      <c r="H38" s="153"/>
    </row>
    <row r="39" spans="1:8" ht="16.5" x14ac:dyDescent="0.25">
      <c r="B39" s="33" t="s">
        <v>78</v>
      </c>
    </row>
    <row r="40" spans="1:8" ht="16.5" x14ac:dyDescent="0.25">
      <c r="B40" s="33" t="s">
        <v>79</v>
      </c>
    </row>
    <row r="41" spans="1:8" ht="16.5" x14ac:dyDescent="0.25">
      <c r="B41" s="33" t="s">
        <v>80</v>
      </c>
    </row>
    <row r="42" spans="1:8" ht="16.5" x14ac:dyDescent="0.25">
      <c r="B42" s="33" t="s">
        <v>81</v>
      </c>
    </row>
    <row r="43" spans="1:8" ht="16.5" x14ac:dyDescent="0.25">
      <c r="B43" s="33" t="s">
        <v>82</v>
      </c>
    </row>
  </sheetData>
  <mergeCells count="35">
    <mergeCell ref="B38:H38"/>
    <mergeCell ref="A18:A20"/>
    <mergeCell ref="A21:A23"/>
    <mergeCell ref="A24:A26"/>
    <mergeCell ref="A30:A32"/>
    <mergeCell ref="A33:A35"/>
    <mergeCell ref="A27:A29"/>
    <mergeCell ref="B15:B17"/>
    <mergeCell ref="E21:E23"/>
    <mergeCell ref="E24:E26"/>
    <mergeCell ref="E30:E32"/>
    <mergeCell ref="E33:E35"/>
    <mergeCell ref="E27:E29"/>
    <mergeCell ref="A3:A5"/>
    <mergeCell ref="A6:A8"/>
    <mergeCell ref="A9:A11"/>
    <mergeCell ref="A12:A14"/>
    <mergeCell ref="A15:A17"/>
    <mergeCell ref="E3:E5"/>
    <mergeCell ref="E6:E8"/>
    <mergeCell ref="E9:E11"/>
    <mergeCell ref="E12:E14"/>
    <mergeCell ref="E15:E17"/>
    <mergeCell ref="E18:E20"/>
    <mergeCell ref="B21:B23"/>
    <mergeCell ref="B24:B26"/>
    <mergeCell ref="B30:B32"/>
    <mergeCell ref="B33:B35"/>
    <mergeCell ref="B18:B20"/>
    <mergeCell ref="B27:B29"/>
    <mergeCell ref="B2:C2"/>
    <mergeCell ref="B3:B5"/>
    <mergeCell ref="B6:B8"/>
    <mergeCell ref="B9:B11"/>
    <mergeCell ref="B12:B14"/>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70" zoomScaleNormal="70" workbookViewId="0">
      <selection activeCell="K24" sqref="K24"/>
    </sheetView>
  </sheetViews>
  <sheetFormatPr defaultRowHeight="16.5" x14ac:dyDescent="0.25"/>
  <cols>
    <col min="1" max="1" width="9" style="3"/>
    <col min="2" max="2" width="17" style="3" customWidth="1"/>
    <col min="3" max="5" width="10" style="3" customWidth="1"/>
    <col min="6" max="7" width="12.625" style="3" customWidth="1"/>
    <col min="8" max="16384" width="9" style="3"/>
  </cols>
  <sheetData>
    <row r="1" spans="1:10" ht="26.25" customHeight="1" thickBot="1" x14ac:dyDescent="0.3">
      <c r="A1" s="36" t="s">
        <v>167</v>
      </c>
      <c r="B1" s="25"/>
      <c r="C1" s="25"/>
      <c r="D1" s="25"/>
      <c r="E1" s="25"/>
      <c r="F1" s="25"/>
      <c r="G1" s="25"/>
    </row>
    <row r="2" spans="1:10" ht="54.75" thickBot="1" x14ac:dyDescent="0.3">
      <c r="A2" s="37" t="s">
        <v>88</v>
      </c>
      <c r="B2" s="37" t="s">
        <v>89</v>
      </c>
      <c r="C2" s="37" t="s">
        <v>90</v>
      </c>
      <c r="D2" s="37" t="s">
        <v>91</v>
      </c>
      <c r="E2" s="37" t="s">
        <v>92</v>
      </c>
      <c r="F2" s="37" t="s">
        <v>93</v>
      </c>
      <c r="G2" s="38" t="s">
        <v>94</v>
      </c>
    </row>
    <row r="3" spans="1:10" ht="35.25" customHeight="1" thickBot="1" x14ac:dyDescent="0.3">
      <c r="A3" s="141" t="s">
        <v>95</v>
      </c>
      <c r="B3" s="39" t="s">
        <v>96</v>
      </c>
      <c r="C3" s="39">
        <v>7</v>
      </c>
      <c r="D3" s="39">
        <v>7</v>
      </c>
      <c r="E3" s="39">
        <v>9</v>
      </c>
      <c r="F3" s="39">
        <f>C3+D3+E3</f>
        <v>23</v>
      </c>
      <c r="G3" s="39">
        <f>F3+E3+2</f>
        <v>34</v>
      </c>
    </row>
    <row r="4" spans="1:10" ht="35.25" customHeight="1" thickBot="1" x14ac:dyDescent="0.3">
      <c r="A4" s="142"/>
      <c r="B4" s="40" t="s">
        <v>97</v>
      </c>
      <c r="C4" s="40">
        <v>5</v>
      </c>
      <c r="D4" s="40">
        <v>3</v>
      </c>
      <c r="E4" s="40">
        <v>9</v>
      </c>
      <c r="F4" s="39">
        <f t="shared" ref="F4:F11" si="0">C4+D4+E4</f>
        <v>17</v>
      </c>
      <c r="G4" s="39">
        <f t="shared" ref="G4:G11" si="1">F4+E4+2</f>
        <v>28</v>
      </c>
    </row>
    <row r="5" spans="1:10" ht="35.25" customHeight="1" thickBot="1" x14ac:dyDescent="0.3">
      <c r="A5" s="142"/>
      <c r="B5" s="39" t="s">
        <v>98</v>
      </c>
      <c r="C5" s="39">
        <v>7</v>
      </c>
      <c r="D5" s="39">
        <v>10</v>
      </c>
      <c r="E5" s="39">
        <v>8</v>
      </c>
      <c r="F5" s="39">
        <f t="shared" si="0"/>
        <v>25</v>
      </c>
      <c r="G5" s="39">
        <f t="shared" si="1"/>
        <v>35</v>
      </c>
    </row>
    <row r="6" spans="1:10" ht="35.25" customHeight="1" thickBot="1" x14ac:dyDescent="0.3">
      <c r="A6" s="142"/>
      <c r="B6" s="40" t="s">
        <v>99</v>
      </c>
      <c r="C6" s="40">
        <v>8</v>
      </c>
      <c r="D6" s="40">
        <v>10</v>
      </c>
      <c r="E6" s="40">
        <v>10</v>
      </c>
      <c r="F6" s="39">
        <f t="shared" si="0"/>
        <v>28</v>
      </c>
      <c r="G6" s="39">
        <f t="shared" si="1"/>
        <v>40</v>
      </c>
    </row>
    <row r="7" spans="1:10" ht="35.25" customHeight="1" thickBot="1" x14ac:dyDescent="0.3">
      <c r="A7" s="142"/>
      <c r="B7" s="39" t="s">
        <v>100</v>
      </c>
      <c r="C7" s="39">
        <v>7</v>
      </c>
      <c r="D7" s="39">
        <v>6</v>
      </c>
      <c r="E7" s="39">
        <v>10</v>
      </c>
      <c r="F7" s="39">
        <f t="shared" si="0"/>
        <v>23</v>
      </c>
      <c r="G7" s="39">
        <f t="shared" si="1"/>
        <v>35</v>
      </c>
      <c r="J7" s="3" t="s">
        <v>101</v>
      </c>
    </row>
    <row r="8" spans="1:10" ht="35.25" customHeight="1" thickBot="1" x14ac:dyDescent="0.3">
      <c r="A8" s="142"/>
      <c r="B8" s="40" t="s">
        <v>102</v>
      </c>
      <c r="C8" s="40">
        <v>10</v>
      </c>
      <c r="D8" s="40">
        <v>9</v>
      </c>
      <c r="E8" s="40">
        <v>9</v>
      </c>
      <c r="F8" s="39">
        <f t="shared" si="0"/>
        <v>28</v>
      </c>
      <c r="G8" s="39">
        <f t="shared" si="1"/>
        <v>39</v>
      </c>
    </row>
    <row r="9" spans="1:10" ht="35.25" customHeight="1" thickBot="1" x14ac:dyDescent="0.3">
      <c r="A9" s="142"/>
      <c r="B9" s="39" t="s">
        <v>103</v>
      </c>
      <c r="C9" s="39">
        <v>8</v>
      </c>
      <c r="D9" s="39">
        <v>6</v>
      </c>
      <c r="E9" s="39">
        <v>11</v>
      </c>
      <c r="F9" s="39">
        <f t="shared" si="0"/>
        <v>25</v>
      </c>
      <c r="G9" s="39">
        <f t="shared" si="1"/>
        <v>38</v>
      </c>
    </row>
    <row r="10" spans="1:10" ht="35.25" customHeight="1" thickBot="1" x14ac:dyDescent="0.3">
      <c r="A10" s="142"/>
      <c r="B10" s="40" t="s">
        <v>104</v>
      </c>
      <c r="C10" s="40">
        <v>9</v>
      </c>
      <c r="D10" s="40">
        <v>6</v>
      </c>
      <c r="E10" s="40">
        <v>6</v>
      </c>
      <c r="F10" s="39">
        <f t="shared" si="0"/>
        <v>21</v>
      </c>
      <c r="G10" s="39">
        <f t="shared" si="1"/>
        <v>29</v>
      </c>
    </row>
    <row r="11" spans="1:10" ht="35.25" customHeight="1" thickBot="1" x14ac:dyDescent="0.3">
      <c r="A11" s="143"/>
      <c r="B11" s="39" t="s">
        <v>105</v>
      </c>
      <c r="C11" s="39">
        <v>2</v>
      </c>
      <c r="D11" s="39">
        <v>4</v>
      </c>
      <c r="E11" s="39">
        <v>11</v>
      </c>
      <c r="F11" s="39">
        <f t="shared" si="0"/>
        <v>17</v>
      </c>
      <c r="G11" s="39">
        <f t="shared" si="1"/>
        <v>30</v>
      </c>
    </row>
    <row r="12" spans="1:10" ht="22.5" customHeight="1" thickBot="1" x14ac:dyDescent="0.3">
      <c r="A12" s="144" t="s">
        <v>106</v>
      </c>
      <c r="B12" s="145"/>
      <c r="C12" s="145"/>
      <c r="D12" s="145"/>
      <c r="E12" s="146"/>
      <c r="F12" s="40">
        <f>SUM(F3:F11)</f>
        <v>207</v>
      </c>
      <c r="G12" s="40"/>
    </row>
    <row r="13" spans="1:10" ht="20.25" thickBot="1" x14ac:dyDescent="0.3">
      <c r="A13" s="147" t="s">
        <v>348</v>
      </c>
      <c r="B13" s="148"/>
      <c r="C13" s="148"/>
      <c r="D13" s="148"/>
      <c r="E13" s="149"/>
      <c r="F13" s="41">
        <v>206</v>
      </c>
      <c r="G13" s="41">
        <f>SUM(G3:G11)</f>
        <v>308</v>
      </c>
    </row>
    <row r="15" spans="1:10" ht="21" x14ac:dyDescent="0.25">
      <c r="A15" s="42" t="s">
        <v>107</v>
      </c>
    </row>
  </sheetData>
  <mergeCells count="3">
    <mergeCell ref="A3:A11"/>
    <mergeCell ref="A12:E12"/>
    <mergeCell ref="A13:E13"/>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4</vt:i4>
      </vt:variant>
    </vt:vector>
  </HeadingPairs>
  <TitlesOfParts>
    <vt:vector size="9" baseType="lpstr">
      <vt:lpstr>活動流程總表</vt:lpstr>
      <vt:lpstr>報到(演、朗)</vt:lpstr>
      <vt:lpstr>報到(作、字、寫)</vt:lpstr>
      <vt:lpstr>人數統計</vt:lpstr>
      <vt:lpstr>各校與餐盒數</vt:lpstr>
      <vt:lpstr>活動流程總表!Print_Area</vt:lpstr>
      <vt:lpstr>'報到(演、朗)'!Print_Area</vt:lpstr>
      <vt:lpstr>'報到(作、字、寫)'!Print_Titles</vt:lpstr>
      <vt:lpstr>'報到(演、朗)'!Print_Titles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孫惟鳴</dc:creator>
  <cp:lastModifiedBy>user</cp:lastModifiedBy>
  <cp:lastPrinted>2020-05-14T09:46:39Z</cp:lastPrinted>
  <dcterms:created xsi:type="dcterms:W3CDTF">2011-08-23T16:02:15Z</dcterms:created>
  <dcterms:modified xsi:type="dcterms:W3CDTF">2022-06-27T09:25:18Z</dcterms:modified>
</cp:coreProperties>
</file>